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4" activeTab="7"/>
  </bookViews>
  <sheets>
    <sheet name="restos a pagar" sheetId="1" r:id="rId1"/>
    <sheet name="restos a pagar 2014" sheetId="2" r:id="rId2"/>
    <sheet name="restos a pagar 2015" sheetId="3" r:id="rId3"/>
    <sheet name="restos a pagar 2016" sheetId="4" r:id="rId4"/>
    <sheet name="restos a pagar 2017" sheetId="5" r:id="rId5"/>
    <sheet name="restos a pagar 2018" sheetId="6" r:id="rId6"/>
    <sheet name="restos a pagar 2019" sheetId="7" r:id="rId7"/>
    <sheet name="restos a pagar 2020" sheetId="8" r:id="rId8"/>
  </sheets>
  <definedNames/>
  <calcPr fullCalcOnLoad="1"/>
</workbook>
</file>

<file path=xl/sharedStrings.xml><?xml version="1.0" encoding="utf-8"?>
<sst xmlns="http://schemas.openxmlformats.org/spreadsheetml/2006/main" count="671" uniqueCount="350">
  <si>
    <t>CAMARA MUNICIPAL DO NATAL</t>
  </si>
  <si>
    <t>FAVORECIDO</t>
  </si>
  <si>
    <t>VALOR</t>
  </si>
  <si>
    <t>PROC</t>
  </si>
  <si>
    <t>-</t>
  </si>
  <si>
    <t>OP</t>
  </si>
  <si>
    <t>GERÊNCIA GESTÃO FINANCEIRA</t>
  </si>
  <si>
    <t>RESPONSÁVEL: SEVERINO SIMIÃO DA SILVA</t>
  </si>
  <si>
    <t>TOTAL</t>
  </si>
  <si>
    <t>DATA</t>
  </si>
  <si>
    <t>CAERN</t>
  </si>
  <si>
    <t>EMP</t>
  </si>
  <si>
    <t>MGF</t>
  </si>
  <si>
    <t>PAGO</t>
  </si>
  <si>
    <t>1645/1646</t>
  </si>
  <si>
    <t>MARCA</t>
  </si>
  <si>
    <t>CABO</t>
  </si>
  <si>
    <t>MISAEL MONTENEGRO</t>
  </si>
  <si>
    <t>20/02/14</t>
  </si>
  <si>
    <t>21/02/14</t>
  </si>
  <si>
    <t>APV</t>
  </si>
  <si>
    <t>ROBSON LUCIANO</t>
  </si>
  <si>
    <t>28/01/14</t>
  </si>
  <si>
    <t>RESTOS A PAGAR 2013</t>
  </si>
  <si>
    <t>2497/2506</t>
  </si>
  <si>
    <t>2507/2508</t>
  </si>
  <si>
    <t>29/01/14</t>
  </si>
  <si>
    <t>30/01/14</t>
  </si>
  <si>
    <t>2510/2513</t>
  </si>
  <si>
    <t>2515/2518</t>
  </si>
  <si>
    <t>07/02/14</t>
  </si>
  <si>
    <t>26/02/14</t>
  </si>
  <si>
    <t>2523/2526</t>
  </si>
  <si>
    <t>OAB</t>
  </si>
  <si>
    <t>2224/2226</t>
  </si>
  <si>
    <t>05/12/13</t>
  </si>
  <si>
    <t>20/12/13</t>
  </si>
  <si>
    <t>2489/2491</t>
  </si>
  <si>
    <t>20/12/14</t>
  </si>
  <si>
    <t>COEL</t>
  </si>
  <si>
    <t>MAURICIO SILVA</t>
  </si>
  <si>
    <t>10/09/2014</t>
  </si>
  <si>
    <t>09/01/2014</t>
  </si>
  <si>
    <t>09/01/2015</t>
  </si>
  <si>
    <t>09/01/2016</t>
  </si>
  <si>
    <t>2520/2522</t>
  </si>
  <si>
    <t>2519</t>
  </si>
  <si>
    <t>2495</t>
  </si>
  <si>
    <t>TOTAL GERAL</t>
  </si>
  <si>
    <t>A PAGAR</t>
  </si>
  <si>
    <t>846</t>
  </si>
  <si>
    <t>847</t>
  </si>
  <si>
    <t>845</t>
  </si>
  <si>
    <t>827</t>
  </si>
  <si>
    <t>09/12/014</t>
  </si>
  <si>
    <t>02/12/14</t>
  </si>
  <si>
    <t>JOSELINA TAVARES</t>
  </si>
  <si>
    <t>N.E COMERCIO</t>
  </si>
  <si>
    <t>TS EQUIPAMENTOS</t>
  </si>
  <si>
    <t>PUBLICIDADE</t>
  </si>
  <si>
    <t>EQUIP TV CAMARA</t>
  </si>
  <si>
    <t>PONTO ELETRONICO</t>
  </si>
  <si>
    <t>27/11/14</t>
  </si>
  <si>
    <t>074</t>
  </si>
  <si>
    <t>135/13</t>
  </si>
  <si>
    <t>067/14</t>
  </si>
  <si>
    <t>107/14</t>
  </si>
  <si>
    <t xml:space="preserve">        TOTAL</t>
  </si>
  <si>
    <t>RESTOS A PAGAR 2012</t>
  </si>
  <si>
    <t>RESTOS A PAGAR INSCRITOS EM 2014</t>
  </si>
  <si>
    <t>ELEMENTO</t>
  </si>
  <si>
    <t>3.3.90.39</t>
  </si>
  <si>
    <t>4.4.90.52</t>
  </si>
  <si>
    <t>Severino Simião da Silva</t>
  </si>
  <si>
    <t>Gerente Financeiro</t>
  </si>
  <si>
    <t>231</t>
  </si>
  <si>
    <t>23/04/15</t>
  </si>
  <si>
    <t>33.90.39</t>
  </si>
  <si>
    <t>CONSAD</t>
  </si>
  <si>
    <t>CONGRESSO GESTÃO PUBLICA</t>
  </si>
  <si>
    <t>526</t>
  </si>
  <si>
    <t>17/08/15</t>
  </si>
  <si>
    <t>UVB</t>
  </si>
  <si>
    <t>MARCHA VEREADORES</t>
  </si>
  <si>
    <t>480</t>
  </si>
  <si>
    <t>30/07/15</t>
  </si>
  <si>
    <t>44.90.52</t>
  </si>
  <si>
    <t>MATERIAL DE INFORMATICA</t>
  </si>
  <si>
    <t>010</t>
  </si>
  <si>
    <t>22/01/15</t>
  </si>
  <si>
    <t>MARCA PROPAGANDA</t>
  </si>
  <si>
    <t>678</t>
  </si>
  <si>
    <t>21/10/15</t>
  </si>
  <si>
    <t>511</t>
  </si>
  <si>
    <t>06/08/15</t>
  </si>
  <si>
    <t>MARELLI MOVEIS</t>
  </si>
  <si>
    <t>AQUISIÇÃO MOVEIS</t>
  </si>
  <si>
    <t>754</t>
  </si>
  <si>
    <t>24/11/15</t>
  </si>
  <si>
    <t>33.90.30</t>
  </si>
  <si>
    <t>MSHS COMERCIO</t>
  </si>
  <si>
    <t>AQUISIÇÃO MEDICAMENTOS</t>
  </si>
  <si>
    <t>505</t>
  </si>
  <si>
    <t>05/08/15</t>
  </si>
  <si>
    <t>SOLUÇÃO GRAFICA</t>
  </si>
  <si>
    <t>SERV. GRAFICOS</t>
  </si>
  <si>
    <t>016</t>
  </si>
  <si>
    <t>TICKET SERVIÇOS</t>
  </si>
  <si>
    <t>AQUIS. VALE ALIMENTAÇÃO</t>
  </si>
  <si>
    <t>COMECIO DE INFORMATICA MALHEIRO</t>
  </si>
  <si>
    <t>765</t>
  </si>
  <si>
    <t>30/11/15</t>
  </si>
  <si>
    <t>065/15</t>
  </si>
  <si>
    <t>147/15</t>
  </si>
  <si>
    <t>073/15</t>
  </si>
  <si>
    <t>164/13</t>
  </si>
  <si>
    <t>132/13</t>
  </si>
  <si>
    <t>135/15</t>
  </si>
  <si>
    <t>057/15</t>
  </si>
  <si>
    <t>028/15</t>
  </si>
  <si>
    <t>OBJETO</t>
  </si>
  <si>
    <t>RESTA</t>
  </si>
  <si>
    <t>064/16</t>
  </si>
  <si>
    <t>674</t>
  </si>
  <si>
    <t>17/10/2016</t>
  </si>
  <si>
    <t>3.3.90.30</t>
  </si>
  <si>
    <t>UTENSILIOS P COZINHA</t>
  </si>
  <si>
    <t>063/15</t>
  </si>
  <si>
    <t>034</t>
  </si>
  <si>
    <t>27/01/2016</t>
  </si>
  <si>
    <t>CAIXA ECONOMICA FEDERAL</t>
  </si>
  <si>
    <t>TARIFAS BANCARIAS</t>
  </si>
  <si>
    <t>003/14</t>
  </si>
  <si>
    <t>047/15</t>
  </si>
  <si>
    <t>008/16</t>
  </si>
  <si>
    <t>016/15</t>
  </si>
  <si>
    <t>461</t>
  </si>
  <si>
    <t>675</t>
  </si>
  <si>
    <t>538</t>
  </si>
  <si>
    <t>838</t>
  </si>
  <si>
    <t>020</t>
  </si>
  <si>
    <t>13/07/2016</t>
  </si>
  <si>
    <t>11/08/2016</t>
  </si>
  <si>
    <t>12/12/2016</t>
  </si>
  <si>
    <t>26/01/2016</t>
  </si>
  <si>
    <t>CABO SERV TELECOMUNICAÇÕES</t>
  </si>
  <si>
    <t>W.T COM E REPRESENTAÇÕES</t>
  </si>
  <si>
    <t>LINK OPTICO III</t>
  </si>
  <si>
    <t>CONT - LINK OPTICO III</t>
  </si>
  <si>
    <t>FIBRA OPTICA</t>
  </si>
  <si>
    <t>REPOGRAFIA</t>
  </si>
  <si>
    <t>CAMPOS EQUIP. E REFRIGERAÇÃO</t>
  </si>
  <si>
    <t>RESTOS A PAGAR INSCRITOS EM 2016 - NÃO PROCESSADOS</t>
  </si>
  <si>
    <t xml:space="preserve">RESTOS A PAGAR INSCRITOS EM 2015 </t>
  </si>
  <si>
    <t>RESTOS A PAGAR INSCRITOS EM 2017 - NÃO PROCESSADOS</t>
  </si>
  <si>
    <t>05</t>
  </si>
  <si>
    <t>20/01/17</t>
  </si>
  <si>
    <t>050</t>
  </si>
  <si>
    <t>28/01/17</t>
  </si>
  <si>
    <t>EMP BRAS CORREIOS E TELEGRAFOS</t>
  </si>
  <si>
    <t>SERVIÇOS POSTAIS</t>
  </si>
  <si>
    <t>246</t>
  </si>
  <si>
    <t>24/04/17</t>
  </si>
  <si>
    <t>JMT SERVIÇOS DE LOC MAODEOBRA</t>
  </si>
  <si>
    <t>MOTORISTAS</t>
  </si>
  <si>
    <t>430</t>
  </si>
  <si>
    <t>01/06/17</t>
  </si>
  <si>
    <t>OI MOVEL S.A</t>
  </si>
  <si>
    <t>TELEFONIA MOVEL</t>
  </si>
  <si>
    <t>432</t>
  </si>
  <si>
    <t>TELEMAR NORTE E LESTE</t>
  </si>
  <si>
    <t>TELEFONIA FIXA</t>
  </si>
  <si>
    <t>636</t>
  </si>
  <si>
    <t>24/10/17</t>
  </si>
  <si>
    <t>3.3.90.37</t>
  </si>
  <si>
    <t>4.4.90.39</t>
  </si>
  <si>
    <t>CABO SERVIÇOS DE TELECOMUN.</t>
  </si>
  <si>
    <t>637</t>
  </si>
  <si>
    <t>662</t>
  </si>
  <si>
    <t>02/10/17</t>
  </si>
  <si>
    <t>ACROPOLE CONSTRUÇÕES LTDA</t>
  </si>
  <si>
    <t>REFORMA LEGISLATIVO</t>
  </si>
  <si>
    <t>680</t>
  </si>
  <si>
    <t>10/11/17</t>
  </si>
  <si>
    <t>ABASTECIMENTO AGUA</t>
  </si>
  <si>
    <t>101/16</t>
  </si>
  <si>
    <t>018/17</t>
  </si>
  <si>
    <t>009/17</t>
  </si>
  <si>
    <t>199/15</t>
  </si>
  <si>
    <t>026/13</t>
  </si>
  <si>
    <t>063/14</t>
  </si>
  <si>
    <t>RESTOS A PAGAR INSCRITOS EM 2018 - NÃO PROCESSADOS</t>
  </si>
  <si>
    <t>RESTOS A PAGAR INSCRITOS EM 2018 - PROCESSADOS</t>
  </si>
  <si>
    <t>223</t>
  </si>
  <si>
    <t>19/04/18</t>
  </si>
  <si>
    <t>53/18</t>
  </si>
  <si>
    <t>434</t>
  </si>
  <si>
    <t>10/08/18</t>
  </si>
  <si>
    <t>GRUPO ZOE LTDA</t>
  </si>
  <si>
    <t>TRANSMISSÃO WEBTV</t>
  </si>
  <si>
    <t>COORDENADORIA FINANCEIRA</t>
  </si>
  <si>
    <t>*devolvido em 30/01/18</t>
  </si>
  <si>
    <t>ODONTOSYSTEM</t>
  </si>
  <si>
    <t>PLANO SERVIDORES</t>
  </si>
  <si>
    <t>3.3.90.11</t>
  </si>
  <si>
    <t>20/12/18</t>
  </si>
  <si>
    <t>186/18</t>
  </si>
  <si>
    <t>663/664</t>
  </si>
  <si>
    <t>COORDENADORIA DE ORÇAMENTO E FINANÇAS</t>
  </si>
  <si>
    <t>RESTOS A PAGAR INSCRITOS EM 2019 - NÃO PROCESSADOS</t>
  </si>
  <si>
    <t>RESTOS A PAGAR INSCRITOS EM 2019 - PROCESSADOS</t>
  </si>
  <si>
    <t>63</t>
  </si>
  <si>
    <t>08/02/19</t>
  </si>
  <si>
    <t>ABAST AGUA</t>
  </si>
  <si>
    <t>20/02/19</t>
  </si>
  <si>
    <t>83</t>
  </si>
  <si>
    <t>OI MOVEL</t>
  </si>
  <si>
    <t>118</t>
  </si>
  <si>
    <t>15/04/19</t>
  </si>
  <si>
    <t>PETROGAS SERV TEC</t>
  </si>
  <si>
    <t>MÃO DE OBRA</t>
  </si>
  <si>
    <t>162</t>
  </si>
  <si>
    <t>06/06/19</t>
  </si>
  <si>
    <t>FIBRA OTICA</t>
  </si>
  <si>
    <t>164</t>
  </si>
  <si>
    <t>13/06/19</t>
  </si>
  <si>
    <t>200</t>
  </si>
  <si>
    <t>23/07/19</t>
  </si>
  <si>
    <t>KURIER TEC INF</t>
  </si>
  <si>
    <t>ACOMP PROCESSUAL</t>
  </si>
  <si>
    <t>10/10/19</t>
  </si>
  <si>
    <t>CENTRO INTEG EMP ESC - CIEE</t>
  </si>
  <si>
    <t>ESTAGIARIOS</t>
  </si>
  <si>
    <t>236</t>
  </si>
  <si>
    <t>286</t>
  </si>
  <si>
    <t>21/09/19</t>
  </si>
  <si>
    <t>10/12/19</t>
  </si>
  <si>
    <t>ELEVADORES MASTER</t>
  </si>
  <si>
    <t>MANUT ELEVADOR</t>
  </si>
  <si>
    <t>247</t>
  </si>
  <si>
    <t>24/10/19</t>
  </si>
  <si>
    <t>CORREA E LIMA</t>
  </si>
  <si>
    <t>MAT INFORMATICA</t>
  </si>
  <si>
    <t>259</t>
  </si>
  <si>
    <t>02/12/19</t>
  </si>
  <si>
    <t>CAIXA ECON FEDERAL</t>
  </si>
  <si>
    <t>287</t>
  </si>
  <si>
    <t>23/12/19</t>
  </si>
  <si>
    <t>H F DE SOUZA VARELLA</t>
  </si>
  <si>
    <t>BUFFET</t>
  </si>
  <si>
    <t>142/17</t>
  </si>
  <si>
    <t>80/17</t>
  </si>
  <si>
    <t>03/14</t>
  </si>
  <si>
    <t>47/15</t>
  </si>
  <si>
    <t>37/19</t>
  </si>
  <si>
    <t>60/19</t>
  </si>
  <si>
    <t>42/19</t>
  </si>
  <si>
    <t>63/14</t>
  </si>
  <si>
    <t>98/19</t>
  </si>
  <si>
    <t>3.1.90.94</t>
  </si>
  <si>
    <t>245</t>
  </si>
  <si>
    <t>30/10/19</t>
  </si>
  <si>
    <t>JOÃO ADAUTO COSTA</t>
  </si>
  <si>
    <t>LAURO HENRIQUE</t>
  </si>
  <si>
    <t>AUXILIO FUNERAL</t>
  </si>
  <si>
    <t>OBS NÃO COMPENSADAS EM 2019</t>
  </si>
  <si>
    <t>ABAST AGUA - SEDE</t>
  </si>
  <si>
    <t>82</t>
  </si>
  <si>
    <t>TELEMAR</t>
  </si>
  <si>
    <t>RESTOS A PAGAR INSCRITOS EM 2020 - NÃO PROCESSADOS</t>
  </si>
  <si>
    <t>32</t>
  </si>
  <si>
    <t>21/01/20</t>
  </si>
  <si>
    <t>64</t>
  </si>
  <si>
    <t>22/01/20</t>
  </si>
  <si>
    <t>COSERN - CIA EBERGETICA DO RN</t>
  </si>
  <si>
    <t>ENERGIA ELETRICA</t>
  </si>
  <si>
    <t>79</t>
  </si>
  <si>
    <t>30/01/20</t>
  </si>
  <si>
    <t>101</t>
  </si>
  <si>
    <t>02/3/20</t>
  </si>
  <si>
    <t>L&amp;M COMECIO DE GAS</t>
  </si>
  <si>
    <t>GAS DE COZINHA</t>
  </si>
  <si>
    <t>123</t>
  </si>
  <si>
    <t>AM SERVIÇOS E LOC DE EQUIP INFORM</t>
  </si>
  <si>
    <t>LOC DE IMPRESSORAS</t>
  </si>
  <si>
    <t>139</t>
  </si>
  <si>
    <t>29/05/20</t>
  </si>
  <si>
    <t>168</t>
  </si>
  <si>
    <t>23/07/20</t>
  </si>
  <si>
    <t>178</t>
  </si>
  <si>
    <t>REGIS UNIFORMES E COMERCIO</t>
  </si>
  <si>
    <t>FARDAMENTO GUARDA</t>
  </si>
  <si>
    <t>179</t>
  </si>
  <si>
    <t>01/04/20</t>
  </si>
  <si>
    <t>20/08/20</t>
  </si>
  <si>
    <t>10/08/20</t>
  </si>
  <si>
    <t>SIST DE WEBTV E RADIOWEB</t>
  </si>
  <si>
    <t>180</t>
  </si>
  <si>
    <t>01/09/20</t>
  </si>
  <si>
    <t>ADRIANO MEDEIROS LOPES</t>
  </si>
  <si>
    <t>194</t>
  </si>
  <si>
    <t>17/09/20</t>
  </si>
  <si>
    <t>ELEVADORES MASTER LTDA</t>
  </si>
  <si>
    <t>MANUT DE ELEVADORES</t>
  </si>
  <si>
    <t>196</t>
  </si>
  <si>
    <t>22/09/20</t>
  </si>
  <si>
    <t>RAQUEL OLIVEIRA SILVA</t>
  </si>
  <si>
    <t>AGUA INETAL COM GÁS</t>
  </si>
  <si>
    <t>01/10/20</t>
  </si>
  <si>
    <t>J INACIO DE AZEVEDO</t>
  </si>
  <si>
    <t>CONSERTO PORTÕES</t>
  </si>
  <si>
    <t>203</t>
  </si>
  <si>
    <t>20/1/20</t>
  </si>
  <si>
    <t>POSTO MONTE BELO III</t>
  </si>
  <si>
    <t>COMBUSTIVEL</t>
  </si>
  <si>
    <t>237</t>
  </si>
  <si>
    <t>14/12/20</t>
  </si>
  <si>
    <t>SAMARA VASCONCELOS ROSAS</t>
  </si>
  <si>
    <t>MATERIAL DE LIMPEZA</t>
  </si>
  <si>
    <t>238</t>
  </si>
  <si>
    <t>JOAQUIM F NETO</t>
  </si>
  <si>
    <t>240</t>
  </si>
  <si>
    <t>ROBSON M PALACIO</t>
  </si>
  <si>
    <t>241</t>
  </si>
  <si>
    <t>242</t>
  </si>
  <si>
    <t>15/12/20</t>
  </si>
  <si>
    <t>4.4.90.51</t>
  </si>
  <si>
    <t>MANUT PAINEL PLENARIO</t>
  </si>
  <si>
    <t>60/20</t>
  </si>
  <si>
    <t>66/20</t>
  </si>
  <si>
    <t>80/19</t>
  </si>
  <si>
    <t>143/17</t>
  </si>
  <si>
    <t>32/17</t>
  </si>
  <si>
    <t>16/20</t>
  </si>
  <si>
    <t>33/20</t>
  </si>
  <si>
    <t>18/19</t>
  </si>
  <si>
    <t>38/20</t>
  </si>
  <si>
    <t>62/20</t>
  </si>
  <si>
    <t>50/20</t>
  </si>
  <si>
    <t>MOD - REPACTUAÇÃO</t>
  </si>
  <si>
    <t>82/19</t>
  </si>
  <si>
    <t xml:space="preserve">Severino Simião da Silva        </t>
  </si>
  <si>
    <t>Iracy Góis de Azevedo</t>
  </si>
  <si>
    <t xml:space="preserve"> </t>
  </si>
  <si>
    <t>CRC RN 5662/o-5</t>
  </si>
  <si>
    <t>Diretoria Adm. Financ. Tec. Logística</t>
  </si>
  <si>
    <t>Presidente</t>
  </si>
  <si>
    <t>Paulo  Freire</t>
  </si>
  <si>
    <t>Coordenador de Orçamento e Finanças</t>
  </si>
  <si>
    <t>Natal, 30 de dezembro de  2020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</si>
</sst>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mmm/yyyy"/>
    <numFmt numFmtId="170" formatCode="[$-416]dddd\,\ d&quot; de &quot;mmmm&quot; de &quot;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i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Calibri"/>
      <family val="2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164" fontId="3" fillId="33" borderId="10" xfId="46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10" xfId="0" applyFont="1" applyBorder="1" applyAlignment="1">
      <alignment horizontal="justify" vertical="top" wrapText="1"/>
    </xf>
    <xf numFmtId="4" fontId="51" fillId="0" borderId="1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/>
    </xf>
    <xf numFmtId="17" fontId="51" fillId="0" borderId="10" xfId="0" applyNumberFormat="1" applyFont="1" applyBorder="1" applyAlignment="1">
      <alignment horizontal="justify" vertical="top" wrapText="1"/>
    </xf>
    <xf numFmtId="0" fontId="51" fillId="0" borderId="10" xfId="0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justify" vertical="top" wrapText="1"/>
    </xf>
    <xf numFmtId="16" fontId="0" fillId="0" borderId="10" xfId="0" applyNumberFormat="1" applyBorder="1" applyAlignment="1">
      <alignment/>
    </xf>
    <xf numFmtId="49" fontId="5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3" fillId="0" borderId="18" xfId="0" applyFont="1" applyFill="1" applyBorder="1" applyAlignment="1">
      <alignment horizontal="center"/>
    </xf>
    <xf numFmtId="4" fontId="4" fillId="0" borderId="18" xfId="0" applyNumberFormat="1" applyFont="1" applyBorder="1" applyAlignment="1">
      <alignment/>
    </xf>
    <xf numFmtId="43" fontId="0" fillId="0" borderId="0" xfId="62" applyFont="1" applyAlignment="1">
      <alignment/>
    </xf>
    <xf numFmtId="4" fontId="52" fillId="0" borderId="10" xfId="0" applyNumberFormat="1" applyFont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/>
    </xf>
    <xf numFmtId="164" fontId="0" fillId="0" borderId="0" xfId="46" applyFont="1" applyAlignment="1">
      <alignment/>
    </xf>
    <xf numFmtId="43" fontId="0" fillId="0" borderId="0" xfId="62" applyFont="1" applyAlignment="1">
      <alignment/>
    </xf>
    <xf numFmtId="0" fontId="2" fillId="33" borderId="19" xfId="0" applyFont="1" applyFill="1" applyBorder="1" applyAlignment="1">
      <alignment horizontal="center"/>
    </xf>
    <xf numFmtId="49" fontId="53" fillId="0" borderId="10" xfId="0" applyNumberFormat="1" applyFont="1" applyBorder="1" applyAlignment="1">
      <alignment horizontal="left" vertical="top" wrapText="1"/>
    </xf>
    <xf numFmtId="4" fontId="53" fillId="0" borderId="10" xfId="0" applyNumberFormat="1" applyFont="1" applyBorder="1" applyAlignment="1">
      <alignment horizontal="right" vertical="top" wrapText="1"/>
    </xf>
    <xf numFmtId="49" fontId="54" fillId="34" borderId="10" xfId="0" applyNumberFormat="1" applyFont="1" applyFill="1" applyBorder="1" applyAlignment="1">
      <alignment horizontal="left" vertical="top" wrapText="1"/>
    </xf>
    <xf numFmtId="4" fontId="54" fillId="34" borderId="10" xfId="0" applyNumberFormat="1" applyFont="1" applyFill="1" applyBorder="1" applyAlignment="1">
      <alignment horizontal="right" vertical="top" wrapText="1"/>
    </xf>
    <xf numFmtId="43" fontId="0" fillId="0" borderId="0" xfId="62" applyFont="1" applyAlignment="1">
      <alignment/>
    </xf>
    <xf numFmtId="43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49" fontId="53" fillId="0" borderId="10" xfId="0" applyNumberFormat="1" applyFont="1" applyBorder="1" applyAlignment="1">
      <alignment horizontal="left" wrapText="1"/>
    </xf>
    <xf numFmtId="4" fontId="53" fillId="0" borderId="10" xfId="0" applyNumberFormat="1" applyFont="1" applyBorder="1" applyAlignment="1">
      <alignment horizontal="right" wrapText="1"/>
    </xf>
    <xf numFmtId="43" fontId="0" fillId="0" borderId="0" xfId="62" applyFont="1" applyAlignment="1">
      <alignment/>
    </xf>
    <xf numFmtId="43" fontId="0" fillId="0" borderId="10" xfId="62" applyFont="1" applyBorder="1" applyAlignment="1">
      <alignment/>
    </xf>
    <xf numFmtId="43" fontId="54" fillId="34" borderId="10" xfId="62" applyFont="1" applyFill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49" fontId="53" fillId="34" borderId="10" xfId="0" applyNumberFormat="1" applyFont="1" applyFill="1" applyBorder="1" applyAlignment="1">
      <alignment horizontal="left" vertical="top" wrapText="1"/>
    </xf>
    <xf numFmtId="4" fontId="53" fillId="34" borderId="10" xfId="0" applyNumberFormat="1" applyFont="1" applyFill="1" applyBorder="1" applyAlignment="1">
      <alignment horizontal="right" vertical="top" wrapText="1"/>
    </xf>
    <xf numFmtId="49" fontId="53" fillId="0" borderId="0" xfId="0" applyNumberFormat="1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3" fontId="53" fillId="0" borderId="10" xfId="62" applyFont="1" applyBorder="1" applyAlignment="1">
      <alignment horizontal="left" vertical="top" wrapText="1"/>
    </xf>
    <xf numFmtId="43" fontId="0" fillId="0" borderId="10" xfId="62" applyFont="1" applyBorder="1" applyAlignment="1">
      <alignment/>
    </xf>
    <xf numFmtId="14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9" fontId="53" fillId="0" borderId="0" xfId="0" applyNumberFormat="1" applyFont="1" applyBorder="1" applyAlignment="1">
      <alignment horizontal="left" vertical="top" wrapText="1"/>
    </xf>
    <xf numFmtId="49" fontId="54" fillId="0" borderId="0" xfId="0" applyNumberFormat="1" applyFont="1" applyFill="1" applyBorder="1" applyAlignment="1">
      <alignment horizontal="left" vertical="top" wrapText="1"/>
    </xf>
    <xf numFmtId="4" fontId="54" fillId="0" borderId="0" xfId="0" applyNumberFormat="1" applyFont="1" applyFill="1" applyBorder="1" applyAlignment="1">
      <alignment horizontal="right" vertical="top" wrapText="1"/>
    </xf>
    <xf numFmtId="4" fontId="53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left" vertical="top"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2" fillId="35" borderId="0" xfId="0" applyFont="1" applyFill="1" applyBorder="1" applyAlignment="1">
      <alignment horizontal="center"/>
    </xf>
    <xf numFmtId="49" fontId="5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49" fontId="51" fillId="0" borderId="10" xfId="0" applyNumberFormat="1" applyFont="1" applyFill="1" applyBorder="1" applyAlignment="1">
      <alignment horizontal="left" vertical="top" wrapText="1"/>
    </xf>
    <xf numFmtId="49" fontId="51" fillId="0" borderId="2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44" fontId="57" fillId="0" borderId="10" xfId="62" applyNumberFormat="1" applyFont="1" applyBorder="1" applyAlignment="1">
      <alignment/>
    </xf>
    <xf numFmtId="44" fontId="57" fillId="0" borderId="10" xfId="0" applyNumberFormat="1" applyFont="1" applyBorder="1" applyAlignment="1">
      <alignment/>
    </xf>
    <xf numFmtId="44" fontId="52" fillId="34" borderId="10" xfId="0" applyNumberFormat="1" applyFont="1" applyFill="1" applyBorder="1" applyAlignment="1">
      <alignment horizontal="right" vertical="top" wrapText="1"/>
    </xf>
    <xf numFmtId="49" fontId="51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49" fontId="59" fillId="0" borderId="0" xfId="0" applyNumberFormat="1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"/>
  <sheetViews>
    <sheetView zoomScalePageLayoutView="0" workbookViewId="0" topLeftCell="A19">
      <selection activeCell="I43" sqref="I43"/>
    </sheetView>
  </sheetViews>
  <sheetFormatPr defaultColWidth="9.140625" defaultRowHeight="15"/>
  <cols>
    <col min="1" max="1" width="2.140625" style="0" customWidth="1"/>
    <col min="2" max="3" width="14.57421875" style="1" customWidth="1"/>
    <col min="4" max="5" width="12.421875" style="1" customWidth="1"/>
    <col min="6" max="6" width="27.8515625" style="0" customWidth="1"/>
    <col min="7" max="7" width="21.7109375" style="6" customWidth="1"/>
    <col min="8" max="8" width="10.00390625" style="0" customWidth="1"/>
    <col min="9" max="9" width="19.00390625" style="0" customWidth="1"/>
    <col min="12" max="12" width="14.421875" style="0" customWidth="1"/>
    <col min="13" max="13" width="29.140625" style="0" customWidth="1"/>
  </cols>
  <sheetData>
    <row r="1" spans="2:8" ht="18.75">
      <c r="B1" s="9"/>
      <c r="C1" s="10"/>
      <c r="D1" s="10"/>
      <c r="E1" s="10"/>
      <c r="F1" s="10" t="s">
        <v>0</v>
      </c>
      <c r="G1" s="34"/>
      <c r="H1" s="17"/>
    </row>
    <row r="2" spans="2:8" ht="18.75">
      <c r="B2" s="11"/>
      <c r="C2" s="12"/>
      <c r="D2" s="12"/>
      <c r="E2" s="12"/>
      <c r="F2" s="12" t="s">
        <v>6</v>
      </c>
      <c r="G2" s="22"/>
      <c r="H2" s="18"/>
    </row>
    <row r="3" spans="2:13" ht="18.75">
      <c r="B3" s="11"/>
      <c r="C3" s="12"/>
      <c r="D3" s="12"/>
      <c r="E3" s="12"/>
      <c r="F3" s="12" t="s">
        <v>7</v>
      </c>
      <c r="G3" s="22"/>
      <c r="H3" s="18"/>
      <c r="M3" s="37"/>
    </row>
    <row r="4" spans="2:13" ht="19.5" thickBot="1">
      <c r="B4" s="16"/>
      <c r="C4" s="31"/>
      <c r="D4" s="31"/>
      <c r="E4" s="31"/>
      <c r="F4" s="35" t="s">
        <v>23</v>
      </c>
      <c r="G4" s="36"/>
      <c r="H4" s="19"/>
      <c r="M4" s="37"/>
    </row>
    <row r="5" spans="2:13" ht="18.75">
      <c r="B5" s="32" t="s">
        <v>3</v>
      </c>
      <c r="C5" s="32" t="s">
        <v>11</v>
      </c>
      <c r="D5" s="32" t="s">
        <v>5</v>
      </c>
      <c r="E5" s="32" t="s">
        <v>9</v>
      </c>
      <c r="F5" s="32" t="s">
        <v>1</v>
      </c>
      <c r="G5" s="33" t="s">
        <v>2</v>
      </c>
      <c r="H5" s="32" t="s">
        <v>13</v>
      </c>
      <c r="I5" s="64" t="s">
        <v>121</v>
      </c>
      <c r="M5" s="37"/>
    </row>
    <row r="6" spans="2:13" ht="18" customHeight="1">
      <c r="B6" s="20">
        <v>525</v>
      </c>
      <c r="C6" s="20">
        <v>931</v>
      </c>
      <c r="D6" s="23" t="s">
        <v>34</v>
      </c>
      <c r="E6" s="25" t="s">
        <v>35</v>
      </c>
      <c r="F6" s="20" t="s">
        <v>12</v>
      </c>
      <c r="G6" s="21">
        <v>40000</v>
      </c>
      <c r="H6" s="26">
        <v>41737</v>
      </c>
      <c r="I6" s="3"/>
      <c r="M6" s="37"/>
    </row>
    <row r="7" spans="2:13" ht="18" customHeight="1">
      <c r="B7" s="24">
        <v>525</v>
      </c>
      <c r="C7" s="24">
        <v>931</v>
      </c>
      <c r="D7" s="23" t="s">
        <v>37</v>
      </c>
      <c r="E7" s="25" t="s">
        <v>36</v>
      </c>
      <c r="F7" s="20" t="s">
        <v>12</v>
      </c>
      <c r="G7" s="21">
        <v>31000</v>
      </c>
      <c r="H7" s="26">
        <v>41738</v>
      </c>
      <c r="I7" s="3"/>
      <c r="M7" s="41"/>
    </row>
    <row r="8" spans="2:9" ht="18" customHeight="1">
      <c r="B8" s="24">
        <v>525</v>
      </c>
      <c r="C8" s="24">
        <v>932</v>
      </c>
      <c r="D8" s="25">
        <v>2488</v>
      </c>
      <c r="E8" s="25" t="s">
        <v>38</v>
      </c>
      <c r="F8" s="20" t="s">
        <v>12</v>
      </c>
      <c r="G8" s="21">
        <v>9000</v>
      </c>
      <c r="H8" s="26">
        <v>41739</v>
      </c>
      <c r="I8" s="3"/>
    </row>
    <row r="9" spans="2:9" ht="18" customHeight="1">
      <c r="B9" s="24">
        <v>525</v>
      </c>
      <c r="C9" s="24">
        <v>932</v>
      </c>
      <c r="D9" s="25" t="s">
        <v>4</v>
      </c>
      <c r="E9" s="25"/>
      <c r="F9" s="20" t="s">
        <v>12</v>
      </c>
      <c r="G9" s="38">
        <v>13000</v>
      </c>
      <c r="H9" s="3"/>
      <c r="I9" s="5">
        <f>G9</f>
        <v>13000</v>
      </c>
    </row>
    <row r="10" spans="2:9" ht="18" customHeight="1">
      <c r="B10" s="20">
        <v>135</v>
      </c>
      <c r="C10" s="20">
        <v>14</v>
      </c>
      <c r="D10" s="23" t="s">
        <v>14</v>
      </c>
      <c r="E10" s="25" t="s">
        <v>41</v>
      </c>
      <c r="F10" s="20" t="s">
        <v>15</v>
      </c>
      <c r="G10" s="38">
        <v>10000</v>
      </c>
      <c r="H10" s="3"/>
      <c r="I10" s="5">
        <f>G10</f>
        <v>10000</v>
      </c>
    </row>
    <row r="11" spans="2:12" ht="18" customHeight="1">
      <c r="B11" s="20">
        <v>135</v>
      </c>
      <c r="C11" s="20">
        <v>14</v>
      </c>
      <c r="D11" s="23" t="s">
        <v>4</v>
      </c>
      <c r="E11" s="23" t="s">
        <v>4</v>
      </c>
      <c r="F11" s="20" t="s">
        <v>15</v>
      </c>
      <c r="G11" s="38">
        <v>927.15</v>
      </c>
      <c r="H11" s="3"/>
      <c r="I11" s="5">
        <f>G11</f>
        <v>927.15</v>
      </c>
      <c r="L11" s="40"/>
    </row>
    <row r="12" spans="2:12" ht="18" customHeight="1">
      <c r="B12" s="20">
        <v>135</v>
      </c>
      <c r="C12" s="20">
        <v>428</v>
      </c>
      <c r="D12" s="23" t="s">
        <v>24</v>
      </c>
      <c r="E12" s="25" t="s">
        <v>26</v>
      </c>
      <c r="F12" s="20" t="s">
        <v>15</v>
      </c>
      <c r="G12" s="21">
        <v>36500</v>
      </c>
      <c r="H12" s="26">
        <v>41682</v>
      </c>
      <c r="I12" s="3"/>
      <c r="L12" s="40"/>
    </row>
    <row r="13" spans="2:12" ht="18" customHeight="1">
      <c r="B13" s="20">
        <v>135</v>
      </c>
      <c r="C13" s="20">
        <v>428</v>
      </c>
      <c r="D13" s="23" t="s">
        <v>25</v>
      </c>
      <c r="E13" s="25" t="s">
        <v>26</v>
      </c>
      <c r="F13" s="20" t="s">
        <v>15</v>
      </c>
      <c r="G13" s="21">
        <v>4000</v>
      </c>
      <c r="H13" s="26">
        <v>41780</v>
      </c>
      <c r="I13" s="3"/>
      <c r="L13" s="40"/>
    </row>
    <row r="14" spans="2:12" ht="18" customHeight="1">
      <c r="B14" s="20">
        <v>135</v>
      </c>
      <c r="C14" s="20">
        <v>428</v>
      </c>
      <c r="D14" s="23" t="s">
        <v>28</v>
      </c>
      <c r="E14" s="25" t="s">
        <v>27</v>
      </c>
      <c r="F14" s="20" t="s">
        <v>15</v>
      </c>
      <c r="G14" s="21">
        <v>31500</v>
      </c>
      <c r="H14" s="26">
        <v>41682</v>
      </c>
      <c r="I14" s="3"/>
      <c r="L14" s="40"/>
    </row>
    <row r="15" spans="2:12" ht="18" customHeight="1">
      <c r="B15" s="20">
        <v>135</v>
      </c>
      <c r="C15" s="20">
        <v>428</v>
      </c>
      <c r="D15" s="23" t="s">
        <v>29</v>
      </c>
      <c r="E15" s="25" t="s">
        <v>30</v>
      </c>
      <c r="F15" s="20" t="s">
        <v>15</v>
      </c>
      <c r="G15" s="21">
        <v>7500</v>
      </c>
      <c r="H15" s="26">
        <v>41684</v>
      </c>
      <c r="I15" s="3"/>
      <c r="L15" s="40"/>
    </row>
    <row r="16" spans="2:12" ht="18" customHeight="1">
      <c r="B16" s="20">
        <v>135</v>
      </c>
      <c r="C16" s="20">
        <v>428</v>
      </c>
      <c r="D16" s="23" t="s">
        <v>32</v>
      </c>
      <c r="E16" s="25" t="s">
        <v>31</v>
      </c>
      <c r="F16" s="20" t="s">
        <v>15</v>
      </c>
      <c r="G16" s="21">
        <v>2190.75</v>
      </c>
      <c r="H16" s="26">
        <v>41710</v>
      </c>
      <c r="I16" s="3"/>
      <c r="L16" s="40"/>
    </row>
    <row r="17" spans="2:12" ht="18" customHeight="1">
      <c r="B17" s="20">
        <v>135</v>
      </c>
      <c r="C17" s="20">
        <v>428</v>
      </c>
      <c r="D17" s="23" t="s">
        <v>4</v>
      </c>
      <c r="E17" s="25" t="s">
        <v>4</v>
      </c>
      <c r="F17" s="20" t="s">
        <v>15</v>
      </c>
      <c r="G17" s="38">
        <v>7809.25</v>
      </c>
      <c r="H17" s="3"/>
      <c r="I17" s="5">
        <f>G17</f>
        <v>7809.25</v>
      </c>
      <c r="L17" s="40"/>
    </row>
    <row r="18" spans="2:12" ht="18" customHeight="1">
      <c r="B18" s="20">
        <v>1</v>
      </c>
      <c r="C18" s="20">
        <v>3</v>
      </c>
      <c r="D18" s="25">
        <v>2483</v>
      </c>
      <c r="E18" s="25" t="s">
        <v>42</v>
      </c>
      <c r="F18" s="20" t="s">
        <v>10</v>
      </c>
      <c r="G18" s="21">
        <v>1286.4</v>
      </c>
      <c r="H18" s="26">
        <v>41672</v>
      </c>
      <c r="I18" s="3"/>
      <c r="L18" s="40"/>
    </row>
    <row r="19" spans="2:9" ht="18" customHeight="1">
      <c r="B19" s="20">
        <v>1</v>
      </c>
      <c r="C19" s="20">
        <v>3</v>
      </c>
      <c r="D19" s="25">
        <v>2484</v>
      </c>
      <c r="E19" s="25" t="s">
        <v>43</v>
      </c>
      <c r="F19" s="20" t="s">
        <v>10</v>
      </c>
      <c r="G19" s="21">
        <v>68.39</v>
      </c>
      <c r="H19" s="26">
        <v>41672</v>
      </c>
      <c r="I19" s="3"/>
    </row>
    <row r="20" spans="2:12" ht="18" customHeight="1">
      <c r="B20" s="24">
        <v>1242</v>
      </c>
      <c r="C20" s="24">
        <v>13</v>
      </c>
      <c r="D20" s="27">
        <v>2482</v>
      </c>
      <c r="E20" s="25" t="s">
        <v>44</v>
      </c>
      <c r="F20" s="20" t="s">
        <v>16</v>
      </c>
      <c r="G20" s="21">
        <v>814.85</v>
      </c>
      <c r="H20" s="26">
        <v>41672</v>
      </c>
      <c r="I20" s="3"/>
      <c r="L20" s="40"/>
    </row>
    <row r="21" spans="2:9" ht="15.75">
      <c r="B21" s="4"/>
      <c r="C21" s="24">
        <v>344</v>
      </c>
      <c r="D21" s="27" t="s">
        <v>46</v>
      </c>
      <c r="E21" s="27" t="s">
        <v>18</v>
      </c>
      <c r="F21" s="20" t="s">
        <v>17</v>
      </c>
      <c r="G21" s="21">
        <v>6900</v>
      </c>
      <c r="H21" s="26">
        <v>41690</v>
      </c>
      <c r="I21" s="3"/>
    </row>
    <row r="22" spans="2:9" ht="15.75">
      <c r="B22" s="24"/>
      <c r="C22" s="24">
        <v>1010</v>
      </c>
      <c r="D22" s="27" t="s">
        <v>47</v>
      </c>
      <c r="E22" s="27" t="s">
        <v>22</v>
      </c>
      <c r="F22" s="20" t="s">
        <v>21</v>
      </c>
      <c r="G22" s="21">
        <v>34962.29</v>
      </c>
      <c r="H22" s="26">
        <v>41674</v>
      </c>
      <c r="I22" s="3"/>
    </row>
    <row r="23" spans="2:9" ht="15.75">
      <c r="B23" s="24">
        <v>747</v>
      </c>
      <c r="C23" s="24">
        <v>188</v>
      </c>
      <c r="D23" s="27" t="s">
        <v>45</v>
      </c>
      <c r="E23" s="27" t="s">
        <v>19</v>
      </c>
      <c r="F23" s="20" t="s">
        <v>20</v>
      </c>
      <c r="G23" s="21">
        <v>50628.28</v>
      </c>
      <c r="H23" s="26">
        <v>41719</v>
      </c>
      <c r="I23" s="3"/>
    </row>
    <row r="24" spans="2:9" ht="15.75">
      <c r="B24" s="24">
        <v>747</v>
      </c>
      <c r="C24" s="24">
        <v>188</v>
      </c>
      <c r="D24" s="27" t="s">
        <v>4</v>
      </c>
      <c r="E24" s="27" t="s">
        <v>4</v>
      </c>
      <c r="F24" s="20" t="s">
        <v>20</v>
      </c>
      <c r="G24" s="38">
        <v>1826.3</v>
      </c>
      <c r="H24" s="3"/>
      <c r="I24" s="5">
        <f>G24</f>
        <v>1826.3</v>
      </c>
    </row>
    <row r="25" spans="2:9" ht="15.75">
      <c r="B25" s="24"/>
      <c r="C25" s="24">
        <v>716</v>
      </c>
      <c r="D25" s="27" t="s">
        <v>4</v>
      </c>
      <c r="E25" s="27" t="s">
        <v>4</v>
      </c>
      <c r="F25" s="20" t="s">
        <v>33</v>
      </c>
      <c r="G25" s="38">
        <v>800</v>
      </c>
      <c r="H25" s="3"/>
      <c r="I25" s="5">
        <f>G25</f>
        <v>800</v>
      </c>
    </row>
    <row r="26" spans="2:9" ht="18.75">
      <c r="B26" s="13" t="s">
        <v>8</v>
      </c>
      <c r="C26" s="13"/>
      <c r="D26" s="13"/>
      <c r="E26" s="13"/>
      <c r="F26" s="14"/>
      <c r="G26" s="15">
        <f>SUM(G6:G25)</f>
        <v>290713.66</v>
      </c>
      <c r="H26" s="3"/>
      <c r="I26" s="15">
        <f>SUM(I6:I25)</f>
        <v>34362.700000000004</v>
      </c>
    </row>
    <row r="27" spans="2:7" ht="15">
      <c r="B27" s="2"/>
      <c r="C27" s="2"/>
      <c r="D27" s="2"/>
      <c r="E27" s="2"/>
      <c r="F27" s="7"/>
      <c r="G27" s="8"/>
    </row>
    <row r="28" spans="2:7" ht="15.75" thickBot="1">
      <c r="B28" s="2"/>
      <c r="C28" s="2"/>
      <c r="D28" s="2"/>
      <c r="E28" s="2"/>
      <c r="F28" s="7"/>
      <c r="G28" s="8"/>
    </row>
    <row r="29" spans="2:8" ht="18.75">
      <c r="B29" s="9"/>
      <c r="C29" s="10"/>
      <c r="D29" s="10"/>
      <c r="E29" s="10"/>
      <c r="F29" s="10" t="s">
        <v>0</v>
      </c>
      <c r="G29" s="34"/>
      <c r="H29" s="17"/>
    </row>
    <row r="30" spans="2:8" ht="18.75">
      <c r="B30" s="11"/>
      <c r="C30" s="12"/>
      <c r="D30" s="12"/>
      <c r="E30" s="12"/>
      <c r="F30" s="12" t="s">
        <v>6</v>
      </c>
      <c r="G30" s="22"/>
      <c r="H30" s="18"/>
    </row>
    <row r="31" spans="2:8" ht="18.75">
      <c r="B31" s="11"/>
      <c r="C31" s="12"/>
      <c r="D31" s="12"/>
      <c r="E31" s="12"/>
      <c r="F31" s="12" t="s">
        <v>7</v>
      </c>
      <c r="G31" s="22"/>
      <c r="H31" s="18"/>
    </row>
    <row r="32" spans="2:8" ht="19.5" thickBot="1">
      <c r="B32" s="16"/>
      <c r="C32" s="31"/>
      <c r="D32" s="31"/>
      <c r="E32" s="31"/>
      <c r="F32" s="35" t="s">
        <v>68</v>
      </c>
      <c r="G32" s="36"/>
      <c r="H32" s="19"/>
    </row>
    <row r="33" spans="2:9" ht="18.75">
      <c r="B33" s="32" t="s">
        <v>3</v>
      </c>
      <c r="C33" s="32" t="s">
        <v>11</v>
      </c>
      <c r="D33" s="32" t="s">
        <v>5</v>
      </c>
      <c r="E33" s="32" t="s">
        <v>9</v>
      </c>
      <c r="F33" s="32" t="s">
        <v>1</v>
      </c>
      <c r="G33" s="33" t="s">
        <v>2</v>
      </c>
      <c r="H33" s="32" t="s">
        <v>13</v>
      </c>
      <c r="I33" s="64" t="s">
        <v>121</v>
      </c>
    </row>
    <row r="34" spans="2:9" ht="15.75">
      <c r="B34" s="27">
        <v>747</v>
      </c>
      <c r="C34" s="27">
        <v>740</v>
      </c>
      <c r="D34" s="27">
        <v>2523</v>
      </c>
      <c r="E34" s="27" t="s">
        <v>19</v>
      </c>
      <c r="F34" s="27" t="s">
        <v>20</v>
      </c>
      <c r="G34" s="21">
        <v>13976.14</v>
      </c>
      <c r="H34" s="26">
        <v>41719</v>
      </c>
      <c r="I34" s="3"/>
    </row>
    <row r="35" spans="2:9" ht="15.75">
      <c r="B35" s="27"/>
      <c r="C35" s="27">
        <v>557</v>
      </c>
      <c r="D35" s="27" t="s">
        <v>4</v>
      </c>
      <c r="E35" s="27" t="s">
        <v>4</v>
      </c>
      <c r="F35" s="27" t="s">
        <v>39</v>
      </c>
      <c r="G35" s="38">
        <v>13332.59</v>
      </c>
      <c r="H35" s="3"/>
      <c r="I35" s="5">
        <f>G35</f>
        <v>13332.59</v>
      </c>
    </row>
    <row r="36" spans="2:9" ht="15.75">
      <c r="B36" s="27"/>
      <c r="C36" s="27">
        <v>840</v>
      </c>
      <c r="D36" s="27" t="s">
        <v>4</v>
      </c>
      <c r="E36" s="27" t="s">
        <v>4</v>
      </c>
      <c r="F36" s="27" t="s">
        <v>40</v>
      </c>
      <c r="G36" s="38">
        <v>2800</v>
      </c>
      <c r="H36" s="3"/>
      <c r="I36" s="5">
        <f>G36</f>
        <v>2800</v>
      </c>
    </row>
    <row r="37" spans="2:9" ht="15">
      <c r="B37" s="28"/>
      <c r="C37" s="28"/>
      <c r="D37" s="28"/>
      <c r="E37" s="28"/>
      <c r="F37" s="29"/>
      <c r="G37" s="30"/>
      <c r="H37" s="3"/>
      <c r="I37" s="3"/>
    </row>
    <row r="38" spans="2:9" ht="15">
      <c r="B38" s="4"/>
      <c r="C38" s="4"/>
      <c r="D38" s="4"/>
      <c r="E38" s="4"/>
      <c r="F38" s="3"/>
      <c r="G38" s="5"/>
      <c r="H38" s="3"/>
      <c r="I38" s="3"/>
    </row>
    <row r="39" spans="2:9" ht="18.75">
      <c r="B39" s="13"/>
      <c r="C39" s="13"/>
      <c r="D39" s="13"/>
      <c r="E39" s="13"/>
      <c r="F39" s="14"/>
      <c r="G39" s="15">
        <f>SUM(G34:G38)</f>
        <v>30108.73</v>
      </c>
      <c r="H39" s="3"/>
      <c r="I39" s="15">
        <f>SUM(I35:I38)</f>
        <v>16132.59</v>
      </c>
    </row>
    <row r="47" spans="6:7" ht="18.75">
      <c r="F47" s="14" t="s">
        <v>48</v>
      </c>
      <c r="G47" s="39">
        <f>G26+G39</f>
        <v>320822.38999999996</v>
      </c>
    </row>
    <row r="48" spans="6:7" ht="18.75">
      <c r="F48" s="14" t="s">
        <v>13</v>
      </c>
      <c r="G48" s="39">
        <f>G47-G9-G10-G11-G17-G24-G25-G35-G36</f>
        <v>270327.0999999999</v>
      </c>
    </row>
    <row r="49" spans="6:9" ht="18.75">
      <c r="F49" s="14" t="s">
        <v>49</v>
      </c>
      <c r="G49" s="39">
        <f>G47-G48</f>
        <v>50495.29000000004</v>
      </c>
      <c r="I49" s="48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ignoredErrors>
    <ignoredError sqref="E21:E23 E12:E16 E6:E8 E34" twoDigitTextYear="1"/>
    <ignoredError sqref="D21:D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1" sqref="L1:L16384"/>
    </sheetView>
  </sheetViews>
  <sheetFormatPr defaultColWidth="9.140625" defaultRowHeight="15"/>
  <cols>
    <col min="1" max="2" width="10.8515625" style="1" customWidth="1"/>
    <col min="3" max="4" width="12.57421875" style="1" customWidth="1"/>
    <col min="5" max="5" width="32.00390625" style="0" customWidth="1"/>
    <col min="6" max="6" width="23.421875" style="0" customWidth="1"/>
    <col min="7" max="7" width="12.28125" style="6" customWidth="1"/>
    <col min="9" max="9" width="10.140625" style="0" bestFit="1" customWidth="1"/>
    <col min="11" max="11" width="14.421875" style="0" customWidth="1"/>
  </cols>
  <sheetData>
    <row r="1" spans="1:7" ht="18.75">
      <c r="A1" s="12"/>
      <c r="B1" s="12"/>
      <c r="C1" s="12"/>
      <c r="D1" s="12"/>
      <c r="E1" s="12" t="s">
        <v>0</v>
      </c>
      <c r="F1" s="12"/>
      <c r="G1" s="22"/>
    </row>
    <row r="2" spans="1:7" ht="18.75">
      <c r="A2" s="12"/>
      <c r="B2" s="12"/>
      <c r="C2" s="12"/>
      <c r="D2" s="12"/>
      <c r="E2" s="12" t="s">
        <v>6</v>
      </c>
      <c r="F2" s="12"/>
      <c r="G2" s="22"/>
    </row>
    <row r="3" spans="1:7" ht="18.75">
      <c r="A3" s="12"/>
      <c r="B3" s="12"/>
      <c r="C3" s="12"/>
      <c r="D3" s="12"/>
      <c r="E3" s="12" t="s">
        <v>7</v>
      </c>
      <c r="F3" s="12"/>
      <c r="G3" s="22"/>
    </row>
    <row r="4" spans="1:7" ht="18.75">
      <c r="A4" s="12"/>
      <c r="B4" s="12"/>
      <c r="C4" s="12"/>
      <c r="D4" s="12"/>
      <c r="E4" s="12"/>
      <c r="F4" s="12"/>
      <c r="G4" s="22"/>
    </row>
    <row r="5" spans="1:7" ht="15">
      <c r="A5" s="2"/>
      <c r="B5" s="2"/>
      <c r="C5" s="2"/>
      <c r="D5" s="2"/>
      <c r="E5" s="52" t="s">
        <v>69</v>
      </c>
      <c r="F5" s="52"/>
      <c r="G5" s="50"/>
    </row>
    <row r="6" spans="1:7" ht="15">
      <c r="A6" s="2"/>
      <c r="B6" s="2"/>
      <c r="C6" s="2"/>
      <c r="D6" s="2"/>
      <c r="E6" s="52"/>
      <c r="F6" s="52"/>
      <c r="G6" s="50"/>
    </row>
    <row r="7" spans="1:9" ht="15">
      <c r="A7" s="42" t="s">
        <v>3</v>
      </c>
      <c r="B7" s="42" t="s">
        <v>11</v>
      </c>
      <c r="C7" s="42" t="s">
        <v>9</v>
      </c>
      <c r="D7" s="42" t="s">
        <v>70</v>
      </c>
      <c r="E7" s="42" t="s">
        <v>1</v>
      </c>
      <c r="F7" s="42"/>
      <c r="G7" s="49" t="s">
        <v>2</v>
      </c>
      <c r="H7" s="49" t="s">
        <v>13</v>
      </c>
      <c r="I7" s="53" t="s">
        <v>121</v>
      </c>
    </row>
    <row r="8" spans="1:9" ht="15">
      <c r="A8" s="43" t="s">
        <v>64</v>
      </c>
      <c r="B8" s="43" t="s">
        <v>63</v>
      </c>
      <c r="C8" s="43" t="s">
        <v>62</v>
      </c>
      <c r="D8" s="43" t="s">
        <v>71</v>
      </c>
      <c r="E8" s="43" t="s">
        <v>15</v>
      </c>
      <c r="F8" s="43" t="s">
        <v>59</v>
      </c>
      <c r="G8" s="44">
        <v>10000</v>
      </c>
      <c r="H8" s="43"/>
      <c r="I8" s="5">
        <f>G8</f>
        <v>10000</v>
      </c>
    </row>
    <row r="9" spans="1:9" ht="15">
      <c r="A9" s="43" t="s">
        <v>64</v>
      </c>
      <c r="B9" s="43" t="s">
        <v>63</v>
      </c>
      <c r="C9" s="43" t="s">
        <v>62</v>
      </c>
      <c r="D9" s="43" t="s">
        <v>71</v>
      </c>
      <c r="E9" s="43" t="s">
        <v>15</v>
      </c>
      <c r="F9" s="43" t="s">
        <v>59</v>
      </c>
      <c r="G9" s="44">
        <v>15052.5</v>
      </c>
      <c r="H9" s="26">
        <v>42076</v>
      </c>
      <c r="I9" s="3"/>
    </row>
    <row r="10" spans="1:9" ht="15">
      <c r="A10" s="43" t="s">
        <v>65</v>
      </c>
      <c r="B10" s="43" t="s">
        <v>50</v>
      </c>
      <c r="C10" s="43" t="s">
        <v>54</v>
      </c>
      <c r="D10" s="43" t="s">
        <v>72</v>
      </c>
      <c r="E10" s="43" t="s">
        <v>56</v>
      </c>
      <c r="F10" s="43" t="s">
        <v>60</v>
      </c>
      <c r="G10" s="44">
        <v>28000</v>
      </c>
      <c r="H10" s="26">
        <v>42038</v>
      </c>
      <c r="I10" s="3"/>
    </row>
    <row r="11" spans="1:9" ht="15">
      <c r="A11" s="43" t="s">
        <v>65</v>
      </c>
      <c r="B11" s="43" t="s">
        <v>51</v>
      </c>
      <c r="C11" s="43" t="s">
        <v>54</v>
      </c>
      <c r="D11" s="43" t="s">
        <v>72</v>
      </c>
      <c r="E11" s="43" t="s">
        <v>56</v>
      </c>
      <c r="F11" s="43" t="s">
        <v>60</v>
      </c>
      <c r="G11" s="44">
        <v>23832</v>
      </c>
      <c r="H11" s="26">
        <v>42038</v>
      </c>
      <c r="I11" s="3"/>
    </row>
    <row r="12" spans="1:9" ht="15">
      <c r="A12" s="43" t="s">
        <v>65</v>
      </c>
      <c r="B12" s="43" t="s">
        <v>52</v>
      </c>
      <c r="C12" s="43" t="s">
        <v>54</v>
      </c>
      <c r="D12" s="43" t="s">
        <v>72</v>
      </c>
      <c r="E12" s="43" t="s">
        <v>57</v>
      </c>
      <c r="F12" s="43" t="s">
        <v>60</v>
      </c>
      <c r="G12" s="44">
        <v>6390</v>
      </c>
      <c r="H12" s="3"/>
      <c r="I12" s="5">
        <f>G12</f>
        <v>6390</v>
      </c>
    </row>
    <row r="13" spans="1:9" ht="15">
      <c r="A13" s="43" t="s">
        <v>66</v>
      </c>
      <c r="B13" s="43" t="s">
        <v>53</v>
      </c>
      <c r="C13" s="43" t="s">
        <v>55</v>
      </c>
      <c r="D13" s="43" t="s">
        <v>72</v>
      </c>
      <c r="E13" s="43" t="s">
        <v>58</v>
      </c>
      <c r="F13" s="43" t="s">
        <v>61</v>
      </c>
      <c r="G13" s="44">
        <v>4116</v>
      </c>
      <c r="H13" s="26">
        <v>42045</v>
      </c>
      <c r="I13" s="3"/>
    </row>
    <row r="14" spans="1:9" ht="15">
      <c r="A14" s="43"/>
      <c r="B14" s="43"/>
      <c r="C14" s="43"/>
      <c r="D14" s="43"/>
      <c r="E14" s="43"/>
      <c r="F14" s="45" t="s">
        <v>67</v>
      </c>
      <c r="G14" s="46">
        <f>SUM(G8:G13)</f>
        <v>87390.5</v>
      </c>
      <c r="H14" s="3"/>
      <c r="I14" s="46">
        <f>SUM(I8:I13)</f>
        <v>16390</v>
      </c>
    </row>
    <row r="16" ht="15">
      <c r="F16" s="63"/>
    </row>
    <row r="18" ht="15">
      <c r="E18" s="51" t="s">
        <v>73</v>
      </c>
    </row>
    <row r="19" ht="15">
      <c r="E19" s="51" t="s">
        <v>74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5" sqref="A5:J20"/>
    </sheetView>
  </sheetViews>
  <sheetFormatPr defaultColWidth="9.140625" defaultRowHeight="15"/>
  <cols>
    <col min="1" max="1" width="7.57421875" style="1" customWidth="1"/>
    <col min="2" max="2" width="6.00390625" style="1" customWidth="1"/>
    <col min="3" max="3" width="8.421875" style="1" customWidth="1"/>
    <col min="4" max="4" width="10.421875" style="1" customWidth="1"/>
    <col min="5" max="5" width="29.140625" style="0" customWidth="1"/>
    <col min="6" max="6" width="32.00390625" style="0" customWidth="1"/>
    <col min="7" max="7" width="11.28125" style="6" customWidth="1"/>
    <col min="8" max="8" width="10.7109375" style="6" customWidth="1"/>
    <col min="9" max="9" width="9.00390625" style="0" customWidth="1"/>
    <col min="10" max="10" width="10.140625" style="0" bestFit="1" customWidth="1"/>
    <col min="12" max="12" width="14.421875" style="0" customWidth="1"/>
    <col min="13" max="13" width="29.140625" style="0" customWidth="1"/>
  </cols>
  <sheetData>
    <row r="1" spans="1:13" ht="18.75">
      <c r="A1" s="12"/>
      <c r="B1" s="12"/>
      <c r="C1" s="12"/>
      <c r="D1" s="12"/>
      <c r="E1" s="12" t="s">
        <v>0</v>
      </c>
      <c r="F1" s="12"/>
      <c r="G1" s="22"/>
      <c r="H1" s="22"/>
      <c r="M1" s="47"/>
    </row>
    <row r="2" spans="1:13" ht="18.75">
      <c r="A2" s="12"/>
      <c r="B2" s="12"/>
      <c r="C2" s="12"/>
      <c r="D2" s="12"/>
      <c r="E2" s="12" t="s">
        <v>6</v>
      </c>
      <c r="F2" s="12"/>
      <c r="G2" s="22"/>
      <c r="H2" s="22"/>
      <c r="M2" s="48"/>
    </row>
    <row r="3" spans="1:13" ht="18.75">
      <c r="A3" s="12"/>
      <c r="B3" s="12"/>
      <c r="C3" s="12"/>
      <c r="D3" s="12"/>
      <c r="E3" s="12" t="s">
        <v>7</v>
      </c>
      <c r="F3" s="12"/>
      <c r="G3" s="22"/>
      <c r="H3" s="22"/>
      <c r="M3" s="47"/>
    </row>
    <row r="4" spans="1:13" ht="18.75">
      <c r="A4" s="12"/>
      <c r="B4" s="12"/>
      <c r="C4" s="12"/>
      <c r="D4" s="12"/>
      <c r="E4" s="12"/>
      <c r="F4" s="12"/>
      <c r="G4" s="22"/>
      <c r="H4" s="22"/>
      <c r="M4" s="47"/>
    </row>
    <row r="5" spans="1:13" ht="15">
      <c r="A5" s="2"/>
      <c r="B5" s="2"/>
      <c r="C5" s="2"/>
      <c r="D5" s="2"/>
      <c r="E5" s="52" t="s">
        <v>153</v>
      </c>
      <c r="F5" s="52"/>
      <c r="G5" s="50"/>
      <c r="H5" s="50"/>
      <c r="M5" s="48"/>
    </row>
    <row r="6" spans="1:13" ht="15">
      <c r="A6" s="2"/>
      <c r="B6" s="2"/>
      <c r="C6" s="2"/>
      <c r="D6" s="2"/>
      <c r="E6" s="52"/>
      <c r="F6" s="52"/>
      <c r="G6" s="50"/>
      <c r="H6" s="50"/>
      <c r="L6" s="56"/>
      <c r="M6" s="48"/>
    </row>
    <row r="7" spans="1:12" ht="15">
      <c r="A7" s="42" t="s">
        <v>3</v>
      </c>
      <c r="B7" s="42" t="s">
        <v>11</v>
      </c>
      <c r="C7" s="42" t="s">
        <v>9</v>
      </c>
      <c r="D7" s="42" t="s">
        <v>70</v>
      </c>
      <c r="E7" s="42" t="s">
        <v>1</v>
      </c>
      <c r="F7" s="42" t="s">
        <v>120</v>
      </c>
      <c r="G7" s="49" t="s">
        <v>2</v>
      </c>
      <c r="H7" s="49" t="s">
        <v>13</v>
      </c>
      <c r="I7" s="49" t="s">
        <v>9</v>
      </c>
      <c r="J7" s="53" t="s">
        <v>121</v>
      </c>
      <c r="L7" s="56"/>
    </row>
    <row r="8" spans="1:12" ht="18.75" customHeight="1">
      <c r="A8" s="43" t="s">
        <v>112</v>
      </c>
      <c r="B8" s="43" t="s">
        <v>75</v>
      </c>
      <c r="C8" s="43" t="s">
        <v>76</v>
      </c>
      <c r="D8" s="43" t="s">
        <v>77</v>
      </c>
      <c r="E8" s="59" t="s">
        <v>78</v>
      </c>
      <c r="F8" s="43" t="s">
        <v>79</v>
      </c>
      <c r="G8" s="44">
        <v>200</v>
      </c>
      <c r="H8" s="44">
        <v>0</v>
      </c>
      <c r="I8" s="43"/>
      <c r="J8" s="57">
        <v>200</v>
      </c>
      <c r="L8" s="56"/>
    </row>
    <row r="9" spans="1:12" ht="15">
      <c r="A9" s="43" t="s">
        <v>113</v>
      </c>
      <c r="B9" s="43" t="s">
        <v>80</v>
      </c>
      <c r="C9" s="43" t="s">
        <v>81</v>
      </c>
      <c r="D9" s="43" t="s">
        <v>77</v>
      </c>
      <c r="E9" s="59" t="s">
        <v>82</v>
      </c>
      <c r="F9" s="43" t="s">
        <v>83</v>
      </c>
      <c r="G9" s="44">
        <v>530</v>
      </c>
      <c r="H9" s="44">
        <v>0</v>
      </c>
      <c r="I9" s="26"/>
      <c r="J9" s="57">
        <v>530</v>
      </c>
      <c r="L9" s="56"/>
    </row>
    <row r="10" spans="1:12" ht="30">
      <c r="A10" s="54" t="s">
        <v>114</v>
      </c>
      <c r="B10" s="54" t="s">
        <v>84</v>
      </c>
      <c r="C10" s="54" t="s">
        <v>85</v>
      </c>
      <c r="D10" s="54" t="s">
        <v>86</v>
      </c>
      <c r="E10" s="54" t="s">
        <v>109</v>
      </c>
      <c r="F10" s="54" t="s">
        <v>87</v>
      </c>
      <c r="G10" s="55">
        <v>5785</v>
      </c>
      <c r="H10" s="55">
        <v>5134.5</v>
      </c>
      <c r="I10" s="26">
        <v>42415</v>
      </c>
      <c r="J10" s="57">
        <f>G10-H10</f>
        <v>650.5</v>
      </c>
      <c r="L10" s="56"/>
    </row>
    <row r="11" spans="1:12" ht="15">
      <c r="A11" s="43" t="s">
        <v>115</v>
      </c>
      <c r="B11" s="43" t="s">
        <v>88</v>
      </c>
      <c r="C11" s="43" t="s">
        <v>89</v>
      </c>
      <c r="D11" s="43" t="s">
        <v>77</v>
      </c>
      <c r="E11" s="43" t="s">
        <v>90</v>
      </c>
      <c r="F11" s="43" t="s">
        <v>59</v>
      </c>
      <c r="G11" s="44">
        <v>20200</v>
      </c>
      <c r="H11" s="44">
        <v>19961.5</v>
      </c>
      <c r="I11" s="26">
        <v>42461</v>
      </c>
      <c r="J11" s="57">
        <f>G11-H11</f>
        <v>238.5</v>
      </c>
      <c r="L11" s="56"/>
    </row>
    <row r="12" spans="1:12" ht="15">
      <c r="A12" s="43" t="s">
        <v>115</v>
      </c>
      <c r="B12" s="43" t="s">
        <v>91</v>
      </c>
      <c r="C12" s="43" t="s">
        <v>92</v>
      </c>
      <c r="D12" s="43" t="s">
        <v>77</v>
      </c>
      <c r="E12" s="43" t="s">
        <v>90</v>
      </c>
      <c r="F12" s="43" t="s">
        <v>59</v>
      </c>
      <c r="G12" s="44">
        <v>10341.3</v>
      </c>
      <c r="H12" s="44">
        <v>9312</v>
      </c>
      <c r="I12" s="26">
        <v>42493</v>
      </c>
      <c r="J12" s="57">
        <f>G12-H12</f>
        <v>1029.2999999999993</v>
      </c>
      <c r="L12" s="56"/>
    </row>
    <row r="13" spans="1:12" ht="15">
      <c r="A13" s="43" t="s">
        <v>117</v>
      </c>
      <c r="B13" s="43" t="s">
        <v>93</v>
      </c>
      <c r="C13" s="43" t="s">
        <v>94</v>
      </c>
      <c r="D13" s="43" t="s">
        <v>86</v>
      </c>
      <c r="E13" s="43" t="s">
        <v>95</v>
      </c>
      <c r="F13" s="43" t="s">
        <v>96</v>
      </c>
      <c r="G13" s="44">
        <v>7621.88</v>
      </c>
      <c r="H13" s="44">
        <v>7621.32</v>
      </c>
      <c r="I13" s="26">
        <v>42424</v>
      </c>
      <c r="J13" s="5">
        <f>G13-H13</f>
        <v>0.5600000000004002</v>
      </c>
      <c r="L13" s="56"/>
    </row>
    <row r="14" spans="1:10" ht="15">
      <c r="A14" s="43" t="s">
        <v>119</v>
      </c>
      <c r="B14" s="43" t="s">
        <v>97</v>
      </c>
      <c r="C14" s="43" t="s">
        <v>98</v>
      </c>
      <c r="D14" s="43" t="s">
        <v>99</v>
      </c>
      <c r="E14" s="43" t="s">
        <v>100</v>
      </c>
      <c r="F14" s="43" t="s">
        <v>101</v>
      </c>
      <c r="G14" s="44">
        <v>7140.9</v>
      </c>
      <c r="H14" s="44">
        <v>7140.9</v>
      </c>
      <c r="I14" s="26">
        <v>42403</v>
      </c>
      <c r="J14" s="3">
        <v>0</v>
      </c>
    </row>
    <row r="15" spans="1:12" ht="15">
      <c r="A15" s="43" t="s">
        <v>118</v>
      </c>
      <c r="B15" s="43" t="s">
        <v>102</v>
      </c>
      <c r="C15" s="43" t="s">
        <v>103</v>
      </c>
      <c r="D15" s="43" t="s">
        <v>77</v>
      </c>
      <c r="E15" s="43" t="s">
        <v>104</v>
      </c>
      <c r="F15" s="43" t="s">
        <v>105</v>
      </c>
      <c r="G15" s="44">
        <v>2170</v>
      </c>
      <c r="H15" s="44">
        <v>2170</v>
      </c>
      <c r="I15" s="26">
        <v>42489</v>
      </c>
      <c r="J15" s="3">
        <v>0</v>
      </c>
      <c r="L15" s="48"/>
    </row>
    <row r="16" spans="1:12" ht="15">
      <c r="A16" s="43" t="s">
        <v>116</v>
      </c>
      <c r="B16" s="43" t="s">
        <v>106</v>
      </c>
      <c r="C16" s="43" t="s">
        <v>89</v>
      </c>
      <c r="D16" s="43" t="s">
        <v>77</v>
      </c>
      <c r="E16" s="43" t="s">
        <v>107</v>
      </c>
      <c r="F16" s="43" t="s">
        <v>108</v>
      </c>
      <c r="G16" s="44">
        <v>9000</v>
      </c>
      <c r="H16" s="44">
        <v>9000</v>
      </c>
      <c r="I16" s="26">
        <v>42402</v>
      </c>
      <c r="J16" s="3">
        <v>0</v>
      </c>
      <c r="L16" s="48"/>
    </row>
    <row r="17" spans="1:10" ht="15">
      <c r="A17" s="43" t="s">
        <v>116</v>
      </c>
      <c r="B17" s="43" t="s">
        <v>110</v>
      </c>
      <c r="C17" s="43" t="s">
        <v>111</v>
      </c>
      <c r="D17" s="43" t="s">
        <v>77</v>
      </c>
      <c r="E17" s="43" t="s">
        <v>107</v>
      </c>
      <c r="F17" s="43" t="s">
        <v>108</v>
      </c>
      <c r="G17" s="44">
        <v>12000</v>
      </c>
      <c r="H17" s="44">
        <v>11916</v>
      </c>
      <c r="I17" s="26">
        <v>42402</v>
      </c>
      <c r="J17" s="5">
        <f>G17-H17</f>
        <v>84</v>
      </c>
    </row>
    <row r="18" spans="1:10" ht="15">
      <c r="A18" s="43"/>
      <c r="B18" s="43"/>
      <c r="C18" s="43"/>
      <c r="D18" s="43"/>
      <c r="E18" s="43"/>
      <c r="F18" s="43"/>
      <c r="G18" s="44"/>
      <c r="H18" s="44"/>
      <c r="I18" s="3"/>
      <c r="J18" s="3"/>
    </row>
    <row r="19" spans="1:10" ht="15">
      <c r="A19" s="43"/>
      <c r="B19" s="43"/>
      <c r="C19" s="43"/>
      <c r="D19" s="43"/>
      <c r="E19" s="43"/>
      <c r="F19" s="43"/>
      <c r="G19" s="44"/>
      <c r="H19" s="44"/>
      <c r="I19" s="26"/>
      <c r="J19" s="3"/>
    </row>
    <row r="20" spans="1:10" ht="15">
      <c r="A20" s="43"/>
      <c r="B20" s="43"/>
      <c r="C20" s="43"/>
      <c r="D20" s="43"/>
      <c r="E20" s="43"/>
      <c r="F20" s="61" t="s">
        <v>67</v>
      </c>
      <c r="G20" s="62">
        <f>SUM(G8:G19)</f>
        <v>74989.08</v>
      </c>
      <c r="H20" s="62">
        <f>SUM(H8:H19)</f>
        <v>72256.22</v>
      </c>
      <c r="I20" s="46"/>
      <c r="J20" s="58">
        <f>SUM(J8:J19)</f>
        <v>2732.8599999999997</v>
      </c>
    </row>
    <row r="22" ht="15">
      <c r="I22" s="6"/>
    </row>
    <row r="23" ht="15">
      <c r="F23" t="s">
        <v>201</v>
      </c>
    </row>
    <row r="24" spans="5:9" ht="15">
      <c r="E24" s="51" t="s">
        <v>73</v>
      </c>
      <c r="I24" s="6"/>
    </row>
    <row r="25" ht="15">
      <c r="E25" s="51" t="s">
        <v>74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5" sqref="A5:J15"/>
    </sheetView>
  </sheetViews>
  <sheetFormatPr defaultColWidth="9.140625" defaultRowHeight="15"/>
  <cols>
    <col min="1" max="1" width="7.8515625" style="1" customWidth="1"/>
    <col min="2" max="2" width="6.28125" style="1" customWidth="1"/>
    <col min="3" max="3" width="10.421875" style="1" customWidth="1"/>
    <col min="4" max="4" width="9.8515625" style="1" customWidth="1"/>
    <col min="5" max="5" width="38.28125" style="0" customWidth="1"/>
    <col min="6" max="6" width="26.421875" style="0" customWidth="1"/>
    <col min="7" max="7" width="11.00390625" style="6" customWidth="1"/>
    <col min="8" max="8" width="10.140625" style="0" customWidth="1"/>
    <col min="9" max="9" width="10.57421875" style="0" customWidth="1"/>
    <col min="10" max="10" width="11.00390625" style="0" customWidth="1"/>
    <col min="11" max="11" width="14.421875" style="0" customWidth="1"/>
    <col min="12" max="12" width="29.140625" style="0" customWidth="1"/>
  </cols>
  <sheetData>
    <row r="1" spans="1:12" ht="18.75">
      <c r="A1" s="12"/>
      <c r="B1" s="12"/>
      <c r="C1" s="12"/>
      <c r="D1" s="12"/>
      <c r="E1" s="12" t="s">
        <v>0</v>
      </c>
      <c r="F1" s="12"/>
      <c r="G1" s="22"/>
      <c r="L1" s="56"/>
    </row>
    <row r="2" spans="1:12" ht="18.75">
      <c r="A2" s="12"/>
      <c r="B2" s="12"/>
      <c r="C2" s="12"/>
      <c r="D2" s="12"/>
      <c r="E2" s="12" t="s">
        <v>6</v>
      </c>
      <c r="F2" s="12"/>
      <c r="G2" s="22"/>
      <c r="L2" s="48"/>
    </row>
    <row r="3" spans="1:12" ht="18.75">
      <c r="A3" s="12"/>
      <c r="B3" s="12"/>
      <c r="C3" s="12"/>
      <c r="D3" s="12"/>
      <c r="E3" s="12" t="s">
        <v>7</v>
      </c>
      <c r="F3" s="12"/>
      <c r="G3" s="22"/>
      <c r="L3" s="56"/>
    </row>
    <row r="4" spans="1:12" ht="18.75">
      <c r="A4" s="12"/>
      <c r="B4" s="12"/>
      <c r="C4" s="12"/>
      <c r="D4" s="12"/>
      <c r="E4" s="12"/>
      <c r="F4" s="12"/>
      <c r="G4" s="22"/>
      <c r="L4" s="56"/>
    </row>
    <row r="5" spans="1:12" ht="15">
      <c r="A5" s="2"/>
      <c r="B5" s="2"/>
      <c r="C5" s="2"/>
      <c r="D5" s="2"/>
      <c r="E5" s="52" t="s">
        <v>152</v>
      </c>
      <c r="F5" s="52"/>
      <c r="G5" s="50"/>
      <c r="L5" s="48"/>
    </row>
    <row r="6" spans="1:12" ht="15">
      <c r="A6" s="2"/>
      <c r="B6" s="2"/>
      <c r="C6" s="2"/>
      <c r="D6" s="2"/>
      <c r="E6" s="52"/>
      <c r="F6" s="52"/>
      <c r="G6" s="50"/>
      <c r="L6" s="48"/>
    </row>
    <row r="7" spans="1:10" ht="15">
      <c r="A7" s="42" t="s">
        <v>3</v>
      </c>
      <c r="B7" s="42" t="s">
        <v>11</v>
      </c>
      <c r="C7" s="42" t="s">
        <v>9</v>
      </c>
      <c r="D7" s="42" t="s">
        <v>70</v>
      </c>
      <c r="E7" s="42" t="s">
        <v>1</v>
      </c>
      <c r="F7" s="42" t="s">
        <v>120</v>
      </c>
      <c r="G7" s="49" t="s">
        <v>2</v>
      </c>
      <c r="H7" s="49" t="s">
        <v>13</v>
      </c>
      <c r="I7" s="65" t="s">
        <v>9</v>
      </c>
      <c r="J7" s="65" t="s">
        <v>121</v>
      </c>
    </row>
    <row r="8" spans="1:10" ht="15">
      <c r="A8" s="43" t="s">
        <v>122</v>
      </c>
      <c r="B8" s="43" t="s">
        <v>123</v>
      </c>
      <c r="C8" s="43" t="s">
        <v>124</v>
      </c>
      <c r="D8" s="60" t="s">
        <v>125</v>
      </c>
      <c r="E8" s="43" t="s">
        <v>151</v>
      </c>
      <c r="F8" s="43" t="s">
        <v>126</v>
      </c>
      <c r="G8" s="44">
        <v>661.7</v>
      </c>
      <c r="H8" s="66"/>
      <c r="I8" s="3"/>
      <c r="J8" s="5">
        <f>G8</f>
        <v>661.7</v>
      </c>
    </row>
    <row r="9" spans="1:10" ht="15">
      <c r="A9" s="43" t="s">
        <v>127</v>
      </c>
      <c r="B9" s="43" t="s">
        <v>128</v>
      </c>
      <c r="C9" s="43" t="s">
        <v>129</v>
      </c>
      <c r="D9" s="43" t="s">
        <v>71</v>
      </c>
      <c r="E9" s="43" t="s">
        <v>130</v>
      </c>
      <c r="F9" s="43" t="s">
        <v>131</v>
      </c>
      <c r="G9" s="44">
        <v>1674.64</v>
      </c>
      <c r="H9" s="67">
        <v>725.58</v>
      </c>
      <c r="I9" s="68">
        <v>42737</v>
      </c>
      <c r="J9" s="69">
        <f>G9-H9</f>
        <v>949.0600000000001</v>
      </c>
    </row>
    <row r="10" spans="1:10" ht="15">
      <c r="A10" s="43" t="s">
        <v>132</v>
      </c>
      <c r="B10" s="43" t="s">
        <v>136</v>
      </c>
      <c r="C10" s="43" t="s">
        <v>141</v>
      </c>
      <c r="D10" s="43" t="s">
        <v>71</v>
      </c>
      <c r="E10" s="43" t="s">
        <v>145</v>
      </c>
      <c r="F10" s="43" t="s">
        <v>147</v>
      </c>
      <c r="G10" s="44">
        <v>1335.27</v>
      </c>
      <c r="H10" s="67">
        <v>1335.27</v>
      </c>
      <c r="I10" s="68">
        <v>42751</v>
      </c>
      <c r="J10" s="3"/>
    </row>
    <row r="11" spans="1:10" ht="15">
      <c r="A11" s="43" t="s">
        <v>132</v>
      </c>
      <c r="B11" s="43" t="s">
        <v>137</v>
      </c>
      <c r="C11" s="43" t="s">
        <v>124</v>
      </c>
      <c r="D11" s="43" t="s">
        <v>71</v>
      </c>
      <c r="E11" s="43" t="s">
        <v>145</v>
      </c>
      <c r="F11" s="43" t="s">
        <v>148</v>
      </c>
      <c r="G11" s="44">
        <v>937.72</v>
      </c>
      <c r="H11" s="67">
        <v>937.72</v>
      </c>
      <c r="I11" s="68">
        <v>42751</v>
      </c>
      <c r="J11" s="3"/>
    </row>
    <row r="12" spans="1:10" ht="15">
      <c r="A12" s="43" t="s">
        <v>133</v>
      </c>
      <c r="B12" s="43" t="s">
        <v>138</v>
      </c>
      <c r="C12" s="43" t="s">
        <v>142</v>
      </c>
      <c r="D12" s="43" t="s">
        <v>71</v>
      </c>
      <c r="E12" s="43" t="s">
        <v>145</v>
      </c>
      <c r="F12" s="43" t="s">
        <v>149</v>
      </c>
      <c r="G12" s="44">
        <v>7618.31</v>
      </c>
      <c r="H12" s="67">
        <v>7618.31</v>
      </c>
      <c r="I12" s="68">
        <v>42751</v>
      </c>
      <c r="J12" s="3"/>
    </row>
    <row r="13" spans="1:10" ht="15">
      <c r="A13" s="43" t="s">
        <v>134</v>
      </c>
      <c r="B13" s="43" t="s">
        <v>139</v>
      </c>
      <c r="C13" s="43" t="s">
        <v>143</v>
      </c>
      <c r="D13" s="43" t="s">
        <v>71</v>
      </c>
      <c r="E13" s="43" t="s">
        <v>90</v>
      </c>
      <c r="F13" s="43" t="s">
        <v>59</v>
      </c>
      <c r="G13" s="44">
        <v>41168.55</v>
      </c>
      <c r="H13" s="67"/>
      <c r="I13" s="3"/>
      <c r="J13" s="5">
        <f>G13</f>
        <v>41168.55</v>
      </c>
    </row>
    <row r="14" spans="1:10" ht="15">
      <c r="A14" s="43" t="s">
        <v>135</v>
      </c>
      <c r="B14" s="43" t="s">
        <v>140</v>
      </c>
      <c r="C14" s="43" t="s">
        <v>144</v>
      </c>
      <c r="D14" s="43" t="s">
        <v>71</v>
      </c>
      <c r="E14" s="43" t="s">
        <v>146</v>
      </c>
      <c r="F14" s="43" t="s">
        <v>150</v>
      </c>
      <c r="G14" s="44">
        <v>1898.2</v>
      </c>
      <c r="H14" s="67">
        <v>1898.2</v>
      </c>
      <c r="I14" s="68">
        <v>42801</v>
      </c>
      <c r="J14" s="5"/>
    </row>
    <row r="15" spans="1:10" ht="15">
      <c r="A15" s="43"/>
      <c r="B15" s="43"/>
      <c r="C15" s="43"/>
      <c r="D15" s="43"/>
      <c r="E15" s="43"/>
      <c r="F15" s="45" t="s">
        <v>67</v>
      </c>
      <c r="G15" s="46">
        <f>SUM(G8:G14)</f>
        <v>55294.39</v>
      </c>
      <c r="H15" s="62">
        <f>SUM(H8:H14)</f>
        <v>12515.080000000002</v>
      </c>
      <c r="I15" s="3"/>
      <c r="J15" s="46">
        <f>SUM(J8:J14)</f>
        <v>42779.310000000005</v>
      </c>
    </row>
    <row r="19" ht="15">
      <c r="E19" s="51" t="s">
        <v>73</v>
      </c>
    </row>
    <row r="20" ht="15">
      <c r="E20" s="51" t="s">
        <v>74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2">
      <selection activeCell="J21" sqref="J21"/>
    </sheetView>
  </sheetViews>
  <sheetFormatPr defaultColWidth="9.140625" defaultRowHeight="15"/>
  <cols>
    <col min="1" max="1" width="7.8515625" style="1" customWidth="1"/>
    <col min="2" max="2" width="6.28125" style="1" customWidth="1"/>
    <col min="3" max="3" width="10.421875" style="1" customWidth="1"/>
    <col min="4" max="4" width="9.8515625" style="1" customWidth="1"/>
    <col min="5" max="5" width="38.28125" style="0" customWidth="1"/>
    <col min="6" max="6" width="26.421875" style="0" customWidth="1"/>
    <col min="7" max="7" width="11.00390625" style="6" customWidth="1"/>
    <col min="8" max="8" width="10.140625" style="0" customWidth="1"/>
    <col min="9" max="9" width="10.57421875" style="0" customWidth="1"/>
    <col min="10" max="10" width="11.00390625" style="0" customWidth="1"/>
    <col min="11" max="11" width="14.421875" style="0" customWidth="1"/>
    <col min="12" max="12" width="29.140625" style="0" customWidth="1"/>
  </cols>
  <sheetData>
    <row r="1" spans="1:12" ht="18.75">
      <c r="A1" s="12"/>
      <c r="B1" s="12"/>
      <c r="C1" s="12"/>
      <c r="D1" s="12"/>
      <c r="E1" s="12" t="s">
        <v>0</v>
      </c>
      <c r="F1" s="12"/>
      <c r="G1" s="22"/>
      <c r="L1" s="56"/>
    </row>
    <row r="2" spans="1:12" ht="18.75">
      <c r="A2" s="12"/>
      <c r="B2" s="12"/>
      <c r="C2" s="12"/>
      <c r="D2" s="12"/>
      <c r="E2" s="12" t="s">
        <v>6</v>
      </c>
      <c r="F2" s="12"/>
      <c r="G2" s="22"/>
      <c r="L2" s="48"/>
    </row>
    <row r="3" spans="1:12" ht="18.75">
      <c r="A3" s="12"/>
      <c r="B3" s="12"/>
      <c r="C3" s="12"/>
      <c r="D3" s="12"/>
      <c r="E3" s="12" t="s">
        <v>7</v>
      </c>
      <c r="F3" s="12"/>
      <c r="G3" s="22"/>
      <c r="L3" s="56"/>
    </row>
    <row r="4" spans="1:12" ht="18.75">
      <c r="A4" s="12"/>
      <c r="B4" s="12"/>
      <c r="C4" s="12"/>
      <c r="D4" s="12"/>
      <c r="E4" s="12"/>
      <c r="F4" s="12"/>
      <c r="G4" s="22"/>
      <c r="L4" s="56"/>
    </row>
    <row r="5" spans="1:12" ht="15">
      <c r="A5" s="2"/>
      <c r="B5" s="2"/>
      <c r="C5" s="2"/>
      <c r="D5" s="2"/>
      <c r="E5" s="52" t="s">
        <v>154</v>
      </c>
      <c r="F5" s="52"/>
      <c r="G5" s="50"/>
      <c r="L5" s="48"/>
    </row>
    <row r="6" spans="1:12" ht="15">
      <c r="A6" s="2"/>
      <c r="B6" s="2"/>
      <c r="C6" s="2"/>
      <c r="D6" s="2"/>
      <c r="E6" s="52"/>
      <c r="F6" s="52"/>
      <c r="G6" s="50"/>
      <c r="L6" s="48"/>
    </row>
    <row r="7" spans="1:10" ht="15">
      <c r="A7" s="42" t="s">
        <v>3</v>
      </c>
      <c r="B7" s="42" t="s">
        <v>11</v>
      </c>
      <c r="C7" s="42" t="s">
        <v>9</v>
      </c>
      <c r="D7" s="42" t="s">
        <v>70</v>
      </c>
      <c r="E7" s="42" t="s">
        <v>1</v>
      </c>
      <c r="F7" s="42" t="s">
        <v>120</v>
      </c>
      <c r="G7" s="49" t="s">
        <v>2</v>
      </c>
      <c r="H7" s="49" t="s">
        <v>13</v>
      </c>
      <c r="I7" s="65" t="s">
        <v>9</v>
      </c>
      <c r="J7" s="65" t="s">
        <v>121</v>
      </c>
    </row>
    <row r="8" spans="1:10" ht="15">
      <c r="A8" s="43" t="s">
        <v>190</v>
      </c>
      <c r="B8" s="43" t="s">
        <v>155</v>
      </c>
      <c r="C8" s="43" t="s">
        <v>156</v>
      </c>
      <c r="D8" s="60" t="s">
        <v>71</v>
      </c>
      <c r="E8" s="43" t="s">
        <v>130</v>
      </c>
      <c r="F8" s="43" t="s">
        <v>131</v>
      </c>
      <c r="G8" s="44">
        <v>1902.14</v>
      </c>
      <c r="H8" s="66">
        <v>1902.14</v>
      </c>
      <c r="I8" s="26">
        <v>43105</v>
      </c>
      <c r="J8" s="69">
        <f aca="true" t="shared" si="0" ref="J8:J17">G8-H8</f>
        <v>0</v>
      </c>
    </row>
    <row r="9" spans="1:10" ht="16.5" customHeight="1">
      <c r="A9" s="43" t="s">
        <v>189</v>
      </c>
      <c r="B9" s="43" t="s">
        <v>157</v>
      </c>
      <c r="C9" s="43" t="s">
        <v>158</v>
      </c>
      <c r="D9" s="60" t="s">
        <v>71</v>
      </c>
      <c r="E9" s="43" t="s">
        <v>159</v>
      </c>
      <c r="F9" s="43" t="s">
        <v>160</v>
      </c>
      <c r="G9" s="44">
        <v>2478.58</v>
      </c>
      <c r="H9" s="67">
        <v>2478.58</v>
      </c>
      <c r="I9" s="26">
        <v>43124</v>
      </c>
      <c r="J9" s="69">
        <f t="shared" si="0"/>
        <v>0</v>
      </c>
    </row>
    <row r="10" spans="1:10" ht="16.5" customHeight="1">
      <c r="A10" s="43" t="s">
        <v>188</v>
      </c>
      <c r="B10" s="43" t="s">
        <v>161</v>
      </c>
      <c r="C10" s="43" t="s">
        <v>162</v>
      </c>
      <c r="D10" s="60" t="s">
        <v>174</v>
      </c>
      <c r="E10" s="43" t="s">
        <v>163</v>
      </c>
      <c r="F10" s="43" t="s">
        <v>164</v>
      </c>
      <c r="G10" s="44">
        <v>13867.6</v>
      </c>
      <c r="H10" s="67"/>
      <c r="I10" s="68"/>
      <c r="J10" s="69">
        <f t="shared" si="0"/>
        <v>13867.6</v>
      </c>
    </row>
    <row r="11" spans="1:10" ht="15">
      <c r="A11" s="43" t="s">
        <v>187</v>
      </c>
      <c r="B11" s="43" t="s">
        <v>165</v>
      </c>
      <c r="C11" s="43" t="s">
        <v>166</v>
      </c>
      <c r="D11" s="60" t="s">
        <v>71</v>
      </c>
      <c r="E11" s="43" t="s">
        <v>167</v>
      </c>
      <c r="F11" s="43" t="s">
        <v>168</v>
      </c>
      <c r="G11" s="44">
        <v>8065.43</v>
      </c>
      <c r="H11" s="67">
        <f>55.17+1375.94</f>
        <v>1431.1100000000001</v>
      </c>
      <c r="I11" s="26">
        <v>43117</v>
      </c>
      <c r="J11" s="69"/>
    </row>
    <row r="12" spans="1:10" ht="15">
      <c r="A12" s="43" t="s">
        <v>187</v>
      </c>
      <c r="B12" s="43" t="s">
        <v>165</v>
      </c>
      <c r="C12" s="43" t="s">
        <v>166</v>
      </c>
      <c r="D12" s="60" t="s">
        <v>71</v>
      </c>
      <c r="E12" s="43" t="s">
        <v>167</v>
      </c>
      <c r="F12" s="43" t="s">
        <v>168</v>
      </c>
      <c r="G12" s="44"/>
      <c r="H12" s="67">
        <f>55.17+1380.8</f>
        <v>1435.97</v>
      </c>
      <c r="I12" s="26">
        <v>43147</v>
      </c>
      <c r="J12" s="69">
        <f>G11-H11-H12</f>
        <v>5198.349999999999</v>
      </c>
    </row>
    <row r="13" spans="1:10" ht="15">
      <c r="A13" s="43" t="s">
        <v>187</v>
      </c>
      <c r="B13" s="43" t="s">
        <v>169</v>
      </c>
      <c r="C13" s="43" t="s">
        <v>166</v>
      </c>
      <c r="D13" s="60" t="s">
        <v>71</v>
      </c>
      <c r="E13" s="43" t="s">
        <v>170</v>
      </c>
      <c r="F13" s="43" t="s">
        <v>171</v>
      </c>
      <c r="G13" s="44">
        <v>6128.53</v>
      </c>
      <c r="H13" s="67">
        <f>33.59+5968.27</f>
        <v>6001.860000000001</v>
      </c>
      <c r="I13" s="26">
        <v>43117</v>
      </c>
      <c r="J13" s="69">
        <f t="shared" si="0"/>
        <v>126.66999999999916</v>
      </c>
    </row>
    <row r="14" spans="1:10" ht="15">
      <c r="A14" s="43" t="s">
        <v>133</v>
      </c>
      <c r="B14" s="43" t="s">
        <v>172</v>
      </c>
      <c r="C14" s="43" t="s">
        <v>173</v>
      </c>
      <c r="D14" s="60" t="s">
        <v>71</v>
      </c>
      <c r="E14" s="43" t="s">
        <v>176</v>
      </c>
      <c r="F14" s="43" t="s">
        <v>149</v>
      </c>
      <c r="G14" s="44">
        <v>7618.31</v>
      </c>
      <c r="H14" s="67">
        <v>7618.31</v>
      </c>
      <c r="I14" s="26">
        <v>43117</v>
      </c>
      <c r="J14" s="69">
        <f t="shared" si="0"/>
        <v>0</v>
      </c>
    </row>
    <row r="15" spans="1:10" ht="15">
      <c r="A15" s="43" t="s">
        <v>132</v>
      </c>
      <c r="B15" s="43" t="s">
        <v>177</v>
      </c>
      <c r="C15" s="43" t="s">
        <v>173</v>
      </c>
      <c r="D15" s="60" t="s">
        <v>71</v>
      </c>
      <c r="E15" s="43" t="s">
        <v>176</v>
      </c>
      <c r="F15" s="43" t="s">
        <v>147</v>
      </c>
      <c r="G15" s="44">
        <v>2272.99</v>
      </c>
      <c r="H15" s="67">
        <v>2272.99</v>
      </c>
      <c r="I15" s="26">
        <v>43117</v>
      </c>
      <c r="J15" s="69">
        <f t="shared" si="0"/>
        <v>0</v>
      </c>
    </row>
    <row r="16" spans="1:10" ht="15">
      <c r="A16" s="43" t="s">
        <v>186</v>
      </c>
      <c r="B16" s="43" t="s">
        <v>178</v>
      </c>
      <c r="C16" s="43" t="s">
        <v>179</v>
      </c>
      <c r="D16" s="60" t="s">
        <v>175</v>
      </c>
      <c r="E16" s="43" t="s">
        <v>180</v>
      </c>
      <c r="F16" s="43" t="s">
        <v>181</v>
      </c>
      <c r="G16" s="44">
        <v>16445.55</v>
      </c>
      <c r="H16" s="67"/>
      <c r="I16" s="3"/>
      <c r="J16" s="69">
        <f t="shared" si="0"/>
        <v>16445.55</v>
      </c>
    </row>
    <row r="17" spans="1:10" ht="15">
      <c r="A17" s="43" t="s">
        <v>185</v>
      </c>
      <c r="B17" s="43" t="s">
        <v>182</v>
      </c>
      <c r="C17" s="43" t="s">
        <v>183</v>
      </c>
      <c r="D17" s="60" t="s">
        <v>71</v>
      </c>
      <c r="E17" s="43" t="s">
        <v>10</v>
      </c>
      <c r="F17" s="43" t="s">
        <v>184</v>
      </c>
      <c r="G17" s="44">
        <v>4520.2</v>
      </c>
      <c r="H17" s="67">
        <v>3290.89</v>
      </c>
      <c r="I17" s="26">
        <v>43117</v>
      </c>
      <c r="J17" s="69">
        <f t="shared" si="0"/>
        <v>1229.31</v>
      </c>
    </row>
    <row r="18" spans="1:10" ht="15">
      <c r="A18" s="43"/>
      <c r="B18" s="43"/>
      <c r="C18" s="43"/>
      <c r="D18" s="43"/>
      <c r="E18" s="43"/>
      <c r="F18" s="43"/>
      <c r="G18" s="44"/>
      <c r="H18" s="67"/>
      <c r="I18" s="68"/>
      <c r="J18" s="5"/>
    </row>
    <row r="19" spans="1:10" ht="15">
      <c r="A19" s="43"/>
      <c r="B19" s="43"/>
      <c r="C19" s="43"/>
      <c r="D19" s="43"/>
      <c r="E19" s="43"/>
      <c r="F19" s="45" t="s">
        <v>67</v>
      </c>
      <c r="G19" s="46">
        <f>SUM(G8:G18)</f>
        <v>63299.32999999999</v>
      </c>
      <c r="H19" s="62">
        <f>SUM(H8:H18)</f>
        <v>26431.85</v>
      </c>
      <c r="I19" s="3"/>
      <c r="J19" s="46">
        <f>SUM(J8:J18)</f>
        <v>36867.479999999996</v>
      </c>
    </row>
    <row r="23" spans="5:10" ht="15">
      <c r="E23" s="51" t="s">
        <v>73</v>
      </c>
      <c r="J23" s="48"/>
    </row>
    <row r="24" ht="15">
      <c r="E24" s="51" t="s">
        <v>74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4">
      <selection activeCell="L17" sqref="L17"/>
    </sheetView>
  </sheetViews>
  <sheetFormatPr defaultColWidth="9.140625" defaultRowHeight="15"/>
  <cols>
    <col min="1" max="1" width="7.00390625" style="1" customWidth="1"/>
    <col min="2" max="2" width="7.421875" style="1" customWidth="1"/>
    <col min="3" max="3" width="8.57421875" style="1" customWidth="1"/>
    <col min="4" max="4" width="9.8515625" style="1" customWidth="1"/>
    <col min="5" max="5" width="38.28125" style="0" customWidth="1"/>
    <col min="6" max="6" width="26.421875" style="0" customWidth="1"/>
    <col min="7" max="7" width="11.00390625" style="6" customWidth="1"/>
    <col min="8" max="8" width="11.140625" style="0" customWidth="1"/>
    <col min="9" max="9" width="10.57421875" style="0" customWidth="1"/>
    <col min="10" max="10" width="11.00390625" style="0" customWidth="1"/>
    <col min="11" max="11" width="14.421875" style="0" customWidth="1"/>
    <col min="12" max="12" width="29.140625" style="0" customWidth="1"/>
  </cols>
  <sheetData>
    <row r="1" spans="1:12" ht="18.75">
      <c r="A1" s="12"/>
      <c r="B1" s="12"/>
      <c r="C1" s="12"/>
      <c r="D1" s="12"/>
      <c r="E1" s="12" t="s">
        <v>0</v>
      </c>
      <c r="F1" s="12"/>
      <c r="G1" s="22"/>
      <c r="L1" s="56"/>
    </row>
    <row r="2" spans="1:12" ht="18.75">
      <c r="A2" s="12"/>
      <c r="B2" s="12"/>
      <c r="C2" s="12"/>
      <c r="D2" s="12"/>
      <c r="E2" s="12" t="s">
        <v>200</v>
      </c>
      <c r="F2" s="12"/>
      <c r="G2" s="22"/>
      <c r="L2" s="48"/>
    </row>
    <row r="3" spans="1:12" ht="18.75">
      <c r="A3" s="12"/>
      <c r="B3" s="12"/>
      <c r="C3" s="12"/>
      <c r="D3" s="12"/>
      <c r="E3" s="12" t="s">
        <v>7</v>
      </c>
      <c r="F3" s="12"/>
      <c r="G3" s="22"/>
      <c r="L3" s="56"/>
    </row>
    <row r="4" spans="1:12" ht="18.75">
      <c r="A4" s="12"/>
      <c r="B4" s="12"/>
      <c r="C4" s="12"/>
      <c r="D4" s="12"/>
      <c r="E4" s="12"/>
      <c r="F4" s="12"/>
      <c r="G4" s="22"/>
      <c r="L4" s="56"/>
    </row>
    <row r="5" spans="1:12" ht="15">
      <c r="A5" s="2"/>
      <c r="B5" s="2"/>
      <c r="C5" s="2"/>
      <c r="D5" s="2"/>
      <c r="E5" s="52" t="s">
        <v>191</v>
      </c>
      <c r="F5" s="52"/>
      <c r="G5" s="50"/>
      <c r="L5" s="48"/>
    </row>
    <row r="6" spans="1:12" ht="15">
      <c r="A6" s="2"/>
      <c r="B6" s="2"/>
      <c r="C6" s="2"/>
      <c r="D6" s="2"/>
      <c r="E6" s="52"/>
      <c r="F6" s="52"/>
      <c r="G6" s="50"/>
      <c r="L6" s="48"/>
    </row>
    <row r="7" spans="1:10" ht="15">
      <c r="A7" s="42" t="s">
        <v>3</v>
      </c>
      <c r="B7" s="42" t="s">
        <v>11</v>
      </c>
      <c r="C7" s="42" t="s">
        <v>9</v>
      </c>
      <c r="D7" s="42" t="s">
        <v>70</v>
      </c>
      <c r="E7" s="42" t="s">
        <v>1</v>
      </c>
      <c r="F7" s="42" t="s">
        <v>120</v>
      </c>
      <c r="G7" s="49" t="s">
        <v>2</v>
      </c>
      <c r="H7" s="49" t="s">
        <v>13</v>
      </c>
      <c r="I7" s="65" t="s">
        <v>9</v>
      </c>
      <c r="J7" s="65" t="s">
        <v>121</v>
      </c>
    </row>
    <row r="8" spans="1:10" ht="16.5" customHeight="1">
      <c r="A8" s="43" t="s">
        <v>188</v>
      </c>
      <c r="B8" s="43" t="s">
        <v>193</v>
      </c>
      <c r="C8" s="43" t="s">
        <v>194</v>
      </c>
      <c r="D8" s="60" t="s">
        <v>174</v>
      </c>
      <c r="E8" s="43" t="s">
        <v>163</v>
      </c>
      <c r="F8" s="43" t="s">
        <v>164</v>
      </c>
      <c r="G8" s="44">
        <v>20955</v>
      </c>
      <c r="H8" s="67">
        <v>20955</v>
      </c>
      <c r="I8" s="68">
        <v>43501</v>
      </c>
      <c r="J8" s="69">
        <v>0</v>
      </c>
    </row>
    <row r="9" spans="1:10" ht="19.5" customHeight="1">
      <c r="A9" s="43" t="s">
        <v>206</v>
      </c>
      <c r="B9" s="43" t="s">
        <v>207</v>
      </c>
      <c r="C9" s="43" t="s">
        <v>205</v>
      </c>
      <c r="D9" s="75" t="s">
        <v>204</v>
      </c>
      <c r="E9" s="43" t="s">
        <v>202</v>
      </c>
      <c r="F9" s="43" t="s">
        <v>203</v>
      </c>
      <c r="G9" s="44">
        <v>390</v>
      </c>
      <c r="H9" s="67">
        <v>390</v>
      </c>
      <c r="I9" s="68">
        <v>43581</v>
      </c>
      <c r="J9" s="69">
        <v>0</v>
      </c>
    </row>
    <row r="10" spans="1:10" ht="15">
      <c r="A10" s="43"/>
      <c r="B10" s="43"/>
      <c r="C10" s="43"/>
      <c r="D10" s="43"/>
      <c r="E10" s="43"/>
      <c r="F10" s="43"/>
      <c r="G10" s="44"/>
      <c r="H10" s="67"/>
      <c r="I10" s="68"/>
      <c r="J10" s="5"/>
    </row>
    <row r="11" spans="1:10" ht="15">
      <c r="A11" s="43"/>
      <c r="B11" s="43"/>
      <c r="C11" s="43"/>
      <c r="D11" s="43"/>
      <c r="E11" s="43"/>
      <c r="F11" s="45" t="s">
        <v>67</v>
      </c>
      <c r="G11" s="46">
        <f>SUM(G8:G10)</f>
        <v>21345</v>
      </c>
      <c r="H11" s="62">
        <f>SUM(H8:H10)</f>
        <v>21345</v>
      </c>
      <c r="I11" s="3"/>
      <c r="J11" s="46">
        <f>SUM(J8:J10)</f>
        <v>0</v>
      </c>
    </row>
    <row r="14" spans="1:7" ht="15">
      <c r="A14" s="2"/>
      <c r="B14" s="2"/>
      <c r="C14" s="2"/>
      <c r="D14" s="2"/>
      <c r="E14" s="52" t="s">
        <v>192</v>
      </c>
      <c r="F14" s="52"/>
      <c r="G14" s="50"/>
    </row>
    <row r="15" spans="1:7" ht="15">
      <c r="A15" s="2"/>
      <c r="B15" s="2"/>
      <c r="C15" s="2"/>
      <c r="D15" s="2"/>
      <c r="E15" s="52"/>
      <c r="F15" s="52"/>
      <c r="G15" s="50"/>
    </row>
    <row r="16" spans="1:10" ht="15">
      <c r="A16" s="42" t="s">
        <v>3</v>
      </c>
      <c r="B16" s="42" t="s">
        <v>11</v>
      </c>
      <c r="C16" s="42" t="s">
        <v>9</v>
      </c>
      <c r="D16" s="42" t="s">
        <v>70</v>
      </c>
      <c r="E16" s="42" t="s">
        <v>1</v>
      </c>
      <c r="F16" s="42" t="s">
        <v>120</v>
      </c>
      <c r="G16" s="49" t="s">
        <v>2</v>
      </c>
      <c r="H16" s="49" t="s">
        <v>13</v>
      </c>
      <c r="I16" s="65" t="s">
        <v>9</v>
      </c>
      <c r="J16" s="65" t="s">
        <v>121</v>
      </c>
    </row>
    <row r="17" spans="1:10" ht="15">
      <c r="A17" s="43" t="s">
        <v>195</v>
      </c>
      <c r="B17" s="43" t="s">
        <v>196</v>
      </c>
      <c r="C17" s="43" t="s">
        <v>197</v>
      </c>
      <c r="D17" s="60" t="s">
        <v>71</v>
      </c>
      <c r="E17" s="43" t="s">
        <v>198</v>
      </c>
      <c r="F17" s="43" t="s">
        <v>199</v>
      </c>
      <c r="G17" s="44">
        <v>1800</v>
      </c>
      <c r="H17" s="67">
        <v>1800</v>
      </c>
      <c r="I17" s="68">
        <v>43103</v>
      </c>
      <c r="J17" s="69">
        <v>0</v>
      </c>
    </row>
    <row r="18" spans="1:10" ht="15">
      <c r="A18" s="43"/>
      <c r="B18" s="43"/>
      <c r="C18" s="43"/>
      <c r="D18" s="60"/>
      <c r="E18" s="43"/>
      <c r="F18" s="43"/>
      <c r="G18" s="44"/>
      <c r="H18" s="67"/>
      <c r="I18" s="26"/>
      <c r="J18" s="69"/>
    </row>
    <row r="19" spans="1:10" ht="15">
      <c r="A19" s="43"/>
      <c r="B19" s="43"/>
      <c r="C19" s="43"/>
      <c r="D19" s="43"/>
      <c r="E19" s="43"/>
      <c r="F19" s="43"/>
      <c r="G19" s="44"/>
      <c r="H19" s="67"/>
      <c r="I19" s="68"/>
      <c r="J19" s="5"/>
    </row>
    <row r="20" spans="1:10" ht="15">
      <c r="A20" s="43"/>
      <c r="B20" s="43"/>
      <c r="C20" s="43"/>
      <c r="D20" s="43"/>
      <c r="E20" s="43"/>
      <c r="F20" s="45" t="s">
        <v>67</v>
      </c>
      <c r="G20" s="46">
        <f>SUM(G17:G19)</f>
        <v>1800</v>
      </c>
      <c r="H20" s="62">
        <f>SUM(H17:H19)</f>
        <v>1800</v>
      </c>
      <c r="I20" s="3"/>
      <c r="J20" s="46">
        <f>SUM(J17:J19)</f>
        <v>0</v>
      </c>
    </row>
    <row r="21" spans="1:10" ht="15">
      <c r="A21" s="70"/>
      <c r="B21" s="70"/>
      <c r="C21" s="70"/>
      <c r="D21" s="70"/>
      <c r="E21" s="70"/>
      <c r="F21" s="71"/>
      <c r="G21" s="72"/>
      <c r="H21" s="73"/>
      <c r="I21" s="74"/>
      <c r="J21" s="72"/>
    </row>
    <row r="22" spans="1:10" ht="15">
      <c r="A22" s="70"/>
      <c r="B22" s="70"/>
      <c r="C22" s="70"/>
      <c r="D22" s="70"/>
      <c r="E22" s="70"/>
      <c r="F22" s="71"/>
      <c r="G22" s="72"/>
      <c r="H22" s="73"/>
      <c r="I22" s="74"/>
      <c r="J22" s="72"/>
    </row>
    <row r="24" spans="6:10" ht="15">
      <c r="F24" s="45" t="s">
        <v>48</v>
      </c>
      <c r="G24" s="46">
        <f>G11+G20</f>
        <v>23145</v>
      </c>
      <c r="H24" s="46">
        <f>H11+H20</f>
        <v>23145</v>
      </c>
      <c r="I24" s="46">
        <f>I11+I20</f>
        <v>0</v>
      </c>
      <c r="J24" s="46">
        <f>J11+J20</f>
        <v>0</v>
      </c>
    </row>
    <row r="26" ht="15">
      <c r="E26" s="51" t="s">
        <v>73</v>
      </c>
    </row>
    <row r="27" ht="15">
      <c r="E27" s="51" t="s">
        <v>74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7.00390625" style="1" customWidth="1"/>
    <col min="2" max="2" width="7.421875" style="1" customWidth="1"/>
    <col min="3" max="3" width="8.57421875" style="1" customWidth="1"/>
    <col min="4" max="4" width="9.8515625" style="1" customWidth="1"/>
    <col min="5" max="5" width="38.28125" style="0" customWidth="1"/>
    <col min="6" max="6" width="26.421875" style="0" customWidth="1"/>
    <col min="7" max="7" width="11.00390625" style="6" customWidth="1"/>
    <col min="8" max="8" width="11.140625" style="0" customWidth="1"/>
    <col min="9" max="9" width="10.57421875" style="0" customWidth="1"/>
    <col min="10" max="10" width="11.00390625" style="0" customWidth="1"/>
    <col min="11" max="11" width="14.421875" style="0" customWidth="1"/>
    <col min="12" max="12" width="29.140625" style="0" customWidth="1"/>
  </cols>
  <sheetData>
    <row r="1" spans="1:12" ht="12.75" customHeight="1">
      <c r="A1" s="12"/>
      <c r="B1" s="12"/>
      <c r="C1" s="12"/>
      <c r="D1" s="12"/>
      <c r="E1" s="78" t="s">
        <v>0</v>
      </c>
      <c r="F1" s="12"/>
      <c r="G1" s="22"/>
      <c r="L1" s="56"/>
    </row>
    <row r="2" spans="1:12" ht="12.75" customHeight="1">
      <c r="A2" s="12"/>
      <c r="B2" s="12"/>
      <c r="C2" s="12"/>
      <c r="D2" s="12"/>
      <c r="E2" s="78" t="s">
        <v>208</v>
      </c>
      <c r="F2" s="12"/>
      <c r="G2" s="22"/>
      <c r="L2" s="48"/>
    </row>
    <row r="3" spans="1:12" ht="12.75" customHeight="1">
      <c r="A3" s="12"/>
      <c r="B3" s="12"/>
      <c r="C3" s="12"/>
      <c r="D3" s="12"/>
      <c r="E3" s="78" t="s">
        <v>7</v>
      </c>
      <c r="F3" s="12"/>
      <c r="G3" s="22"/>
      <c r="L3" s="56"/>
    </row>
    <row r="4" spans="1:12" ht="15" customHeight="1">
      <c r="A4" s="12"/>
      <c r="B4" s="12"/>
      <c r="C4" s="12"/>
      <c r="D4" s="12"/>
      <c r="E4" s="12"/>
      <c r="F4" s="12"/>
      <c r="G4" s="22"/>
      <c r="L4" s="56"/>
    </row>
    <row r="5" spans="1:12" ht="15">
      <c r="A5" s="2"/>
      <c r="B5" s="2"/>
      <c r="C5" s="2"/>
      <c r="D5" s="96" t="s">
        <v>209</v>
      </c>
      <c r="E5" s="96"/>
      <c r="F5" s="96"/>
      <c r="G5" s="50"/>
      <c r="L5" s="48"/>
    </row>
    <row r="6" spans="1:10" ht="15">
      <c r="A6" s="65" t="s">
        <v>3</v>
      </c>
      <c r="B6" s="65" t="s">
        <v>11</v>
      </c>
      <c r="C6" s="65" t="s">
        <v>9</v>
      </c>
      <c r="D6" s="65" t="s">
        <v>70</v>
      </c>
      <c r="E6" s="65" t="s">
        <v>1</v>
      </c>
      <c r="F6" s="65" t="s">
        <v>120</v>
      </c>
      <c r="G6" s="49" t="s">
        <v>2</v>
      </c>
      <c r="H6" s="49" t="s">
        <v>13</v>
      </c>
      <c r="I6" s="65" t="s">
        <v>9</v>
      </c>
      <c r="J6" s="65" t="s">
        <v>121</v>
      </c>
    </row>
    <row r="7" spans="1:10" ht="15" customHeight="1">
      <c r="A7" s="43" t="s">
        <v>250</v>
      </c>
      <c r="B7" s="43" t="s">
        <v>211</v>
      </c>
      <c r="C7" s="43" t="s">
        <v>212</v>
      </c>
      <c r="D7" s="60" t="s">
        <v>71</v>
      </c>
      <c r="E7" s="43" t="s">
        <v>10</v>
      </c>
      <c r="F7" s="43" t="s">
        <v>213</v>
      </c>
      <c r="G7" s="67">
        <v>2788.53</v>
      </c>
      <c r="H7" s="67">
        <v>2788.53</v>
      </c>
      <c r="I7" s="68">
        <v>43852</v>
      </c>
      <c r="J7" s="69">
        <v>0</v>
      </c>
    </row>
    <row r="8" spans="1:10" ht="15" customHeight="1">
      <c r="A8" s="43" t="s">
        <v>251</v>
      </c>
      <c r="B8" s="43" t="s">
        <v>215</v>
      </c>
      <c r="C8" s="43" t="s">
        <v>214</v>
      </c>
      <c r="D8" s="60" t="s">
        <v>71</v>
      </c>
      <c r="E8" s="43" t="s">
        <v>216</v>
      </c>
      <c r="F8" s="43" t="s">
        <v>168</v>
      </c>
      <c r="G8" s="67">
        <v>700.32</v>
      </c>
      <c r="H8" s="67">
        <v>437.22</v>
      </c>
      <c r="I8" s="68">
        <v>43865</v>
      </c>
      <c r="J8" s="69">
        <f>G8-H8</f>
        <v>263.1</v>
      </c>
    </row>
    <row r="9" spans="1:10" ht="15" customHeight="1">
      <c r="A9" s="43" t="s">
        <v>188</v>
      </c>
      <c r="B9" s="43" t="s">
        <v>217</v>
      </c>
      <c r="C9" s="43" t="s">
        <v>218</v>
      </c>
      <c r="D9" s="60" t="s">
        <v>174</v>
      </c>
      <c r="E9" s="43" t="s">
        <v>219</v>
      </c>
      <c r="F9" s="43" t="s">
        <v>220</v>
      </c>
      <c r="G9" s="67">
        <v>86247.5</v>
      </c>
      <c r="H9" s="67">
        <v>86247.5</v>
      </c>
      <c r="I9" s="68">
        <v>43853</v>
      </c>
      <c r="J9" s="69">
        <v>0</v>
      </c>
    </row>
    <row r="10" spans="1:10" ht="15" customHeight="1">
      <c r="A10" s="43" t="s">
        <v>252</v>
      </c>
      <c r="B10" s="43" t="s">
        <v>221</v>
      </c>
      <c r="C10" s="43" t="s">
        <v>222</v>
      </c>
      <c r="D10" s="60" t="s">
        <v>71</v>
      </c>
      <c r="E10" s="43" t="s">
        <v>145</v>
      </c>
      <c r="F10" s="43" t="s">
        <v>147</v>
      </c>
      <c r="G10" s="67">
        <v>2475.06</v>
      </c>
      <c r="H10" s="67">
        <v>2475.06</v>
      </c>
      <c r="I10" s="68">
        <v>43852</v>
      </c>
      <c r="J10" s="69">
        <v>0</v>
      </c>
    </row>
    <row r="11" spans="1:10" ht="15" customHeight="1">
      <c r="A11" s="43" t="s">
        <v>253</v>
      </c>
      <c r="B11" s="43" t="s">
        <v>224</v>
      </c>
      <c r="C11" s="43" t="s">
        <v>225</v>
      </c>
      <c r="D11" s="60" t="s">
        <v>71</v>
      </c>
      <c r="E11" s="43" t="s">
        <v>145</v>
      </c>
      <c r="F11" s="43" t="s">
        <v>223</v>
      </c>
      <c r="G11" s="67">
        <v>8145.49</v>
      </c>
      <c r="H11" s="67">
        <v>8145.49</v>
      </c>
      <c r="I11" s="68">
        <v>43852</v>
      </c>
      <c r="J11" s="69">
        <v>0</v>
      </c>
    </row>
    <row r="12" spans="1:10" ht="15" customHeight="1">
      <c r="A12" s="43" t="s">
        <v>254</v>
      </c>
      <c r="B12" s="43" t="s">
        <v>226</v>
      </c>
      <c r="C12" s="43" t="s">
        <v>227</v>
      </c>
      <c r="D12" s="60" t="s">
        <v>71</v>
      </c>
      <c r="E12" s="43" t="s">
        <v>228</v>
      </c>
      <c r="F12" s="43" t="s">
        <v>229</v>
      </c>
      <c r="G12" s="67">
        <v>624</v>
      </c>
      <c r="H12" s="67">
        <v>624</v>
      </c>
      <c r="I12" s="68">
        <v>43853</v>
      </c>
      <c r="J12" s="69">
        <v>0</v>
      </c>
    </row>
    <row r="13" spans="1:10" ht="15" customHeight="1">
      <c r="A13" s="43" t="s">
        <v>255</v>
      </c>
      <c r="B13" s="43" t="s">
        <v>75</v>
      </c>
      <c r="C13" s="43" t="s">
        <v>230</v>
      </c>
      <c r="D13" s="60" t="s">
        <v>71</v>
      </c>
      <c r="E13" s="43" t="s">
        <v>231</v>
      </c>
      <c r="F13" s="43" t="s">
        <v>232</v>
      </c>
      <c r="G13" s="67">
        <v>20017.38</v>
      </c>
      <c r="H13" s="67">
        <v>17734.2</v>
      </c>
      <c r="I13" s="68">
        <v>43852</v>
      </c>
      <c r="J13" s="69">
        <f>G13-H13</f>
        <v>2283.1800000000003</v>
      </c>
    </row>
    <row r="14" spans="1:10" ht="15" customHeight="1">
      <c r="A14" s="43" t="s">
        <v>256</v>
      </c>
      <c r="B14" s="43" t="s">
        <v>233</v>
      </c>
      <c r="C14" s="43" t="s">
        <v>235</v>
      </c>
      <c r="D14" s="60" t="s">
        <v>71</v>
      </c>
      <c r="E14" s="43" t="s">
        <v>237</v>
      </c>
      <c r="F14" s="43" t="s">
        <v>238</v>
      </c>
      <c r="G14" s="67">
        <v>1343.68</v>
      </c>
      <c r="H14" s="67">
        <v>1343.68</v>
      </c>
      <c r="I14" s="68">
        <v>43853</v>
      </c>
      <c r="J14" s="69">
        <v>0</v>
      </c>
    </row>
    <row r="15" spans="1:10" ht="15" customHeight="1">
      <c r="A15" s="43" t="s">
        <v>256</v>
      </c>
      <c r="B15" s="43" t="s">
        <v>234</v>
      </c>
      <c r="C15" s="43" t="s">
        <v>236</v>
      </c>
      <c r="D15" s="60" t="s">
        <v>71</v>
      </c>
      <c r="E15" s="43" t="s">
        <v>237</v>
      </c>
      <c r="F15" s="43" t="s">
        <v>238</v>
      </c>
      <c r="G15" s="67">
        <v>46.32</v>
      </c>
      <c r="H15" s="67">
        <v>46.32</v>
      </c>
      <c r="I15" s="68">
        <v>43853</v>
      </c>
      <c r="J15" s="69">
        <v>0</v>
      </c>
    </row>
    <row r="16" spans="1:10" ht="15" customHeight="1">
      <c r="A16" s="43"/>
      <c r="B16" s="43" t="s">
        <v>239</v>
      </c>
      <c r="C16" s="43" t="s">
        <v>240</v>
      </c>
      <c r="D16" s="60" t="s">
        <v>125</v>
      </c>
      <c r="E16" s="43" t="s">
        <v>241</v>
      </c>
      <c r="F16" s="43" t="s">
        <v>242</v>
      </c>
      <c r="G16" s="67">
        <v>1487.7</v>
      </c>
      <c r="H16" s="67"/>
      <c r="I16" s="68"/>
      <c r="J16" s="69">
        <v>1487.7</v>
      </c>
    </row>
    <row r="17" spans="1:10" ht="15" customHeight="1">
      <c r="A17" s="43" t="s">
        <v>257</v>
      </c>
      <c r="B17" s="43" t="s">
        <v>243</v>
      </c>
      <c r="C17" s="43" t="s">
        <v>244</v>
      </c>
      <c r="D17" s="60" t="s">
        <v>71</v>
      </c>
      <c r="E17" s="43" t="s">
        <v>245</v>
      </c>
      <c r="F17" s="43" t="s">
        <v>131</v>
      </c>
      <c r="G17" s="67">
        <v>1889.44</v>
      </c>
      <c r="H17" s="67">
        <v>1889.44</v>
      </c>
      <c r="I17" s="68">
        <v>43852</v>
      </c>
      <c r="J17" s="69">
        <v>0</v>
      </c>
    </row>
    <row r="18" spans="1:10" ht="15" customHeight="1">
      <c r="A18" s="43" t="s">
        <v>258</v>
      </c>
      <c r="B18" s="43" t="s">
        <v>246</v>
      </c>
      <c r="C18" s="43" t="s">
        <v>247</v>
      </c>
      <c r="D18" s="60" t="s">
        <v>71</v>
      </c>
      <c r="E18" s="43" t="s">
        <v>248</v>
      </c>
      <c r="F18" s="43" t="s">
        <v>249</v>
      </c>
      <c r="G18" s="67">
        <v>7020</v>
      </c>
      <c r="H18" s="67">
        <v>7020</v>
      </c>
      <c r="I18" s="68">
        <v>43852</v>
      </c>
      <c r="J18" s="69">
        <v>0</v>
      </c>
    </row>
    <row r="19" spans="1:10" ht="15" customHeight="1">
      <c r="A19" s="43"/>
      <c r="B19" s="43"/>
      <c r="C19" s="43"/>
      <c r="D19" s="43"/>
      <c r="E19" s="43"/>
      <c r="F19" s="45" t="s">
        <v>67</v>
      </c>
      <c r="G19" s="46">
        <f>SUM(G7:G18)</f>
        <v>132785.42</v>
      </c>
      <c r="H19" s="46">
        <f>SUM(H7:H18)</f>
        <v>128751.44</v>
      </c>
      <c r="I19" s="46"/>
      <c r="J19" s="46">
        <f>SUM(J7:J18)</f>
        <v>4033.9800000000005</v>
      </c>
    </row>
    <row r="21" spans="3:7" ht="15">
      <c r="C21" s="2"/>
      <c r="D21" s="96" t="s">
        <v>210</v>
      </c>
      <c r="E21" s="96"/>
      <c r="F21" s="96"/>
      <c r="G21" s="50"/>
    </row>
    <row r="22" spans="1:10" ht="15">
      <c r="A22" s="65" t="s">
        <v>3</v>
      </c>
      <c r="B22" s="65" t="s">
        <v>11</v>
      </c>
      <c r="C22" s="65" t="s">
        <v>9</v>
      </c>
      <c r="D22" s="65" t="s">
        <v>70</v>
      </c>
      <c r="E22" s="65" t="s">
        <v>1</v>
      </c>
      <c r="F22" s="65" t="s">
        <v>120</v>
      </c>
      <c r="G22" s="49" t="s">
        <v>2</v>
      </c>
      <c r="H22" s="49" t="s">
        <v>13</v>
      </c>
      <c r="I22" s="65" t="s">
        <v>9</v>
      </c>
      <c r="J22" s="65" t="s">
        <v>121</v>
      </c>
    </row>
    <row r="23" spans="1:10" ht="15" customHeight="1">
      <c r="A23" s="43" t="s">
        <v>250</v>
      </c>
      <c r="B23" s="43" t="s">
        <v>211</v>
      </c>
      <c r="C23" s="43" t="s">
        <v>212</v>
      </c>
      <c r="D23" s="60" t="s">
        <v>71</v>
      </c>
      <c r="E23" s="43" t="s">
        <v>10</v>
      </c>
      <c r="F23" s="43" t="s">
        <v>266</v>
      </c>
      <c r="G23" s="44">
        <v>7833.41</v>
      </c>
      <c r="H23" s="67">
        <v>7833.41</v>
      </c>
      <c r="I23" s="68">
        <v>43838</v>
      </c>
      <c r="J23" s="69">
        <v>0</v>
      </c>
    </row>
    <row r="24" spans="1:10" ht="15" customHeight="1">
      <c r="A24" s="43" t="s">
        <v>251</v>
      </c>
      <c r="B24" s="43" t="s">
        <v>267</v>
      </c>
      <c r="C24" s="43" t="s">
        <v>214</v>
      </c>
      <c r="D24" s="60" t="s">
        <v>71</v>
      </c>
      <c r="E24" s="43" t="s">
        <v>268</v>
      </c>
      <c r="F24" s="43" t="s">
        <v>171</v>
      </c>
      <c r="G24" s="44">
        <v>3213.87</v>
      </c>
      <c r="H24" s="67">
        <v>3213.87</v>
      </c>
      <c r="I24" s="68">
        <v>43838</v>
      </c>
      <c r="J24" s="69">
        <v>0</v>
      </c>
    </row>
    <row r="25" spans="1:10" ht="15" customHeight="1">
      <c r="A25" s="43"/>
      <c r="B25" s="43"/>
      <c r="C25" s="43"/>
      <c r="D25" s="43"/>
      <c r="E25" s="43"/>
      <c r="F25" s="45" t="s">
        <v>67</v>
      </c>
      <c r="G25" s="46">
        <f>SUM(G23:G24)</f>
        <v>11047.279999999999</v>
      </c>
      <c r="H25" s="46">
        <f>SUM(H23:H24)</f>
        <v>11047.279999999999</v>
      </c>
      <c r="I25" s="46"/>
      <c r="J25" s="46">
        <f>SUM(J23:J24)</f>
        <v>0</v>
      </c>
    </row>
    <row r="27" spans="1:10" ht="15">
      <c r="A27" s="2"/>
      <c r="B27" s="2"/>
      <c r="F27" s="45" t="s">
        <v>48</v>
      </c>
      <c r="G27" s="46">
        <f>G19+G25</f>
        <v>143832.7</v>
      </c>
      <c r="H27" s="46">
        <f>H19+H25</f>
        <v>139798.72</v>
      </c>
      <c r="I27" s="46">
        <f>I19+I25</f>
        <v>0</v>
      </c>
      <c r="J27" s="46">
        <f>J19+J25</f>
        <v>4033.9800000000005</v>
      </c>
    </row>
    <row r="28" spans="1:10" ht="15">
      <c r="A28" s="2"/>
      <c r="B28" s="2"/>
      <c r="F28" s="71"/>
      <c r="G28" s="72"/>
      <c r="H28" s="72"/>
      <c r="I28" s="72"/>
      <c r="J28" s="72"/>
    </row>
    <row r="29" spans="1:5" ht="15">
      <c r="A29" s="70"/>
      <c r="E29" s="80" t="s">
        <v>265</v>
      </c>
    </row>
    <row r="30" spans="1:10" ht="15">
      <c r="A30" s="65" t="s">
        <v>3</v>
      </c>
      <c r="B30" s="65" t="s">
        <v>11</v>
      </c>
      <c r="C30" s="65" t="s">
        <v>9</v>
      </c>
      <c r="D30" s="65" t="s">
        <v>70</v>
      </c>
      <c r="E30" s="65" t="s">
        <v>1</v>
      </c>
      <c r="F30" s="65" t="s">
        <v>120</v>
      </c>
      <c r="G30" s="49" t="s">
        <v>2</v>
      </c>
      <c r="H30" s="49" t="s">
        <v>13</v>
      </c>
      <c r="I30" s="65" t="s">
        <v>9</v>
      </c>
      <c r="J30" s="65" t="s">
        <v>121</v>
      </c>
    </row>
    <row r="31" spans="1:10" ht="15">
      <c r="A31" s="4"/>
      <c r="B31" s="43" t="s">
        <v>260</v>
      </c>
      <c r="C31" s="43" t="s">
        <v>240</v>
      </c>
      <c r="D31" s="60" t="s">
        <v>259</v>
      </c>
      <c r="E31" s="43" t="s">
        <v>262</v>
      </c>
      <c r="F31" s="43" t="s">
        <v>264</v>
      </c>
      <c r="G31" s="44">
        <v>3969.45</v>
      </c>
      <c r="H31" s="67">
        <v>3969.45</v>
      </c>
      <c r="I31" s="68">
        <v>43838</v>
      </c>
      <c r="J31" s="69">
        <v>0</v>
      </c>
    </row>
    <row r="32" spans="1:10" ht="15">
      <c r="A32" s="4"/>
      <c r="B32" s="43" t="s">
        <v>161</v>
      </c>
      <c r="C32" s="43" t="s">
        <v>261</v>
      </c>
      <c r="D32" s="60" t="s">
        <v>259</v>
      </c>
      <c r="E32" s="43" t="s">
        <v>263</v>
      </c>
      <c r="F32" s="43" t="s">
        <v>264</v>
      </c>
      <c r="G32" s="44">
        <v>2417.05</v>
      </c>
      <c r="H32" s="67">
        <v>2417.05</v>
      </c>
      <c r="I32" s="68">
        <v>43838</v>
      </c>
      <c r="J32" s="69">
        <v>0</v>
      </c>
    </row>
    <row r="33" spans="6:10" ht="15">
      <c r="F33" s="77" t="s">
        <v>8</v>
      </c>
      <c r="G33" s="76">
        <f>SUM(G31:G32)</f>
        <v>6386.5</v>
      </c>
      <c r="H33" s="76">
        <f>SUM(H31:H32)</f>
        <v>6386.5</v>
      </c>
      <c r="J33" s="79">
        <v>0</v>
      </c>
    </row>
    <row r="36" spans="1:10" ht="15">
      <c r="A36" s="70"/>
      <c r="B36" s="70"/>
      <c r="C36" s="70"/>
      <c r="D36" s="70"/>
      <c r="E36" s="70"/>
      <c r="F36" s="71"/>
      <c r="G36" s="72"/>
      <c r="H36" s="73"/>
      <c r="I36" s="74"/>
      <c r="J36" s="72"/>
    </row>
    <row r="37" spans="1:10" ht="15">
      <c r="A37" s="70"/>
      <c r="B37" s="70"/>
      <c r="C37" s="70"/>
      <c r="D37" s="70"/>
      <c r="E37" s="70"/>
      <c r="F37" s="71"/>
      <c r="G37" s="72"/>
      <c r="H37" s="73"/>
      <c r="I37" s="74"/>
      <c r="J37" s="72"/>
    </row>
    <row r="44" ht="15">
      <c r="E44" s="51"/>
    </row>
    <row r="45" ht="15">
      <c r="E45" s="51"/>
    </row>
  </sheetData>
  <sheetProtection/>
  <mergeCells count="2">
    <mergeCell ref="D5:F5"/>
    <mergeCell ref="D21:F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9.421875" style="1" customWidth="1"/>
    <col min="2" max="2" width="9.7109375" style="1" customWidth="1"/>
    <col min="3" max="3" width="12.57421875" style="1" customWidth="1"/>
    <col min="4" max="4" width="13.8515625" style="1" customWidth="1"/>
    <col min="5" max="5" width="43.140625" style="0" customWidth="1"/>
    <col min="6" max="6" width="32.140625" style="0" customWidth="1"/>
    <col min="7" max="7" width="18.00390625" style="6" customWidth="1"/>
    <col min="8" max="8" width="14.421875" style="0" customWidth="1"/>
    <col min="9" max="9" width="29.140625" style="0" customWidth="1"/>
  </cols>
  <sheetData>
    <row r="1" spans="1:9" ht="15" customHeight="1">
      <c r="A1" s="12"/>
      <c r="B1" s="12"/>
      <c r="C1" s="12"/>
      <c r="D1" s="12"/>
      <c r="E1" s="12" t="s">
        <v>0</v>
      </c>
      <c r="F1" s="12"/>
      <c r="G1" s="22"/>
      <c r="I1" s="56"/>
    </row>
    <row r="2" spans="1:9" ht="15" customHeight="1">
      <c r="A2" s="12"/>
      <c r="B2" s="12"/>
      <c r="C2" s="12"/>
      <c r="D2" s="12"/>
      <c r="E2" s="12" t="s">
        <v>208</v>
      </c>
      <c r="F2" s="12"/>
      <c r="G2" s="22"/>
      <c r="I2" s="48"/>
    </row>
    <row r="3" spans="1:9" ht="15" customHeight="1">
      <c r="A3" s="12"/>
      <c r="B3" s="12"/>
      <c r="C3" s="12"/>
      <c r="D3" s="12"/>
      <c r="E3" s="12"/>
      <c r="F3" s="12"/>
      <c r="G3" s="22"/>
      <c r="I3" s="56"/>
    </row>
    <row r="4" spans="1:9" ht="15" customHeight="1">
      <c r="A4" s="12"/>
      <c r="B4" s="12"/>
      <c r="C4" s="12"/>
      <c r="D4" s="97" t="s">
        <v>269</v>
      </c>
      <c r="E4" s="97"/>
      <c r="F4" s="97"/>
      <c r="G4" s="22"/>
      <c r="I4" s="48"/>
    </row>
    <row r="5" spans="1:7" ht="15" customHeight="1">
      <c r="A5" s="94" t="s">
        <v>3</v>
      </c>
      <c r="B5" s="94" t="s">
        <v>11</v>
      </c>
      <c r="C5" s="94" t="s">
        <v>9</v>
      </c>
      <c r="D5" s="94" t="s">
        <v>70</v>
      </c>
      <c r="E5" s="94" t="s">
        <v>1</v>
      </c>
      <c r="F5" s="94" t="s">
        <v>120</v>
      </c>
      <c r="G5" s="95" t="s">
        <v>2</v>
      </c>
    </row>
    <row r="6" spans="1:7" ht="15" customHeight="1">
      <c r="A6" s="27" t="s">
        <v>257</v>
      </c>
      <c r="B6" s="81" t="s">
        <v>270</v>
      </c>
      <c r="C6" s="27" t="s">
        <v>271</v>
      </c>
      <c r="D6" s="82" t="s">
        <v>71</v>
      </c>
      <c r="E6" s="27" t="s">
        <v>245</v>
      </c>
      <c r="F6" s="27" t="s">
        <v>131</v>
      </c>
      <c r="G6" s="86">
        <v>1686.33</v>
      </c>
    </row>
    <row r="7" spans="1:7" ht="15" customHeight="1">
      <c r="A7" s="27" t="s">
        <v>331</v>
      </c>
      <c r="B7" s="81" t="s">
        <v>272</v>
      </c>
      <c r="C7" s="27" t="s">
        <v>273</v>
      </c>
      <c r="D7" s="82" t="s">
        <v>71</v>
      </c>
      <c r="E7" s="83" t="s">
        <v>274</v>
      </c>
      <c r="F7" s="83" t="s">
        <v>275</v>
      </c>
      <c r="G7" s="87">
        <v>16421.37</v>
      </c>
    </row>
    <row r="8" spans="1:7" ht="15" customHeight="1">
      <c r="A8" s="27" t="s">
        <v>251</v>
      </c>
      <c r="B8" s="81" t="s">
        <v>276</v>
      </c>
      <c r="C8" s="27" t="s">
        <v>277</v>
      </c>
      <c r="D8" s="82" t="s">
        <v>71</v>
      </c>
      <c r="E8" s="27" t="s">
        <v>167</v>
      </c>
      <c r="F8" s="27" t="s">
        <v>168</v>
      </c>
      <c r="G8" s="87">
        <v>500</v>
      </c>
    </row>
    <row r="9" spans="1:7" ht="15" customHeight="1">
      <c r="A9" s="27" t="s">
        <v>340</v>
      </c>
      <c r="B9" s="81" t="s">
        <v>278</v>
      </c>
      <c r="C9" s="27" t="s">
        <v>279</v>
      </c>
      <c r="D9" s="82" t="s">
        <v>71</v>
      </c>
      <c r="E9" s="83" t="s">
        <v>280</v>
      </c>
      <c r="F9" s="83" t="s">
        <v>281</v>
      </c>
      <c r="G9" s="87">
        <v>600</v>
      </c>
    </row>
    <row r="10" spans="1:7" ht="15" customHeight="1">
      <c r="A10" s="27" t="s">
        <v>332</v>
      </c>
      <c r="B10" s="81" t="s">
        <v>282</v>
      </c>
      <c r="C10" s="27" t="s">
        <v>293</v>
      </c>
      <c r="D10" s="82" t="s">
        <v>71</v>
      </c>
      <c r="E10" s="83" t="s">
        <v>283</v>
      </c>
      <c r="F10" s="83" t="s">
        <v>284</v>
      </c>
      <c r="G10" s="87">
        <v>4500</v>
      </c>
    </row>
    <row r="11" spans="1:7" ht="15" customHeight="1">
      <c r="A11" s="27" t="s">
        <v>333</v>
      </c>
      <c r="B11" s="81" t="s">
        <v>285</v>
      </c>
      <c r="C11" s="27" t="s">
        <v>286</v>
      </c>
      <c r="D11" s="82" t="s">
        <v>71</v>
      </c>
      <c r="E11" s="27" t="s">
        <v>145</v>
      </c>
      <c r="F11" s="27" t="s">
        <v>147</v>
      </c>
      <c r="G11" s="86">
        <v>2374.42</v>
      </c>
    </row>
    <row r="12" spans="1:7" ht="15" customHeight="1">
      <c r="A12" s="27" t="s">
        <v>334</v>
      </c>
      <c r="B12" s="81" t="s">
        <v>287</v>
      </c>
      <c r="C12" s="27" t="s">
        <v>288</v>
      </c>
      <c r="D12" s="82" t="s">
        <v>71</v>
      </c>
      <c r="E12" s="27" t="s">
        <v>145</v>
      </c>
      <c r="F12" s="27" t="s">
        <v>223</v>
      </c>
      <c r="G12" s="86">
        <v>8995.58</v>
      </c>
    </row>
    <row r="13" spans="1:7" ht="15" customHeight="1">
      <c r="A13" s="27" t="s">
        <v>335</v>
      </c>
      <c r="B13" s="81" t="s">
        <v>289</v>
      </c>
      <c r="C13" s="27" t="s">
        <v>294</v>
      </c>
      <c r="D13" s="82" t="s">
        <v>125</v>
      </c>
      <c r="E13" s="27" t="s">
        <v>290</v>
      </c>
      <c r="F13" s="27" t="s">
        <v>291</v>
      </c>
      <c r="G13" s="86">
        <v>37396.36</v>
      </c>
    </row>
    <row r="14" spans="1:7" ht="15" customHeight="1">
      <c r="A14" s="27" t="s">
        <v>195</v>
      </c>
      <c r="B14" s="81" t="s">
        <v>292</v>
      </c>
      <c r="C14" s="27" t="s">
        <v>295</v>
      </c>
      <c r="D14" s="82" t="s">
        <v>71</v>
      </c>
      <c r="E14" s="27" t="s">
        <v>198</v>
      </c>
      <c r="F14" s="27" t="s">
        <v>296</v>
      </c>
      <c r="G14" s="86">
        <v>600</v>
      </c>
    </row>
    <row r="15" spans="1:7" ht="15" customHeight="1">
      <c r="A15" s="27" t="s">
        <v>335</v>
      </c>
      <c r="B15" s="81" t="s">
        <v>297</v>
      </c>
      <c r="C15" s="27" t="s">
        <v>298</v>
      </c>
      <c r="D15" s="82" t="s">
        <v>125</v>
      </c>
      <c r="E15" s="27" t="s">
        <v>299</v>
      </c>
      <c r="F15" s="27" t="s">
        <v>291</v>
      </c>
      <c r="G15" s="86">
        <v>9999.88</v>
      </c>
    </row>
    <row r="16" spans="1:7" ht="15" customHeight="1">
      <c r="A16" s="27" t="s">
        <v>256</v>
      </c>
      <c r="B16" s="81" t="s">
        <v>300</v>
      </c>
      <c r="C16" s="27" t="s">
        <v>301</v>
      </c>
      <c r="D16" s="82" t="s">
        <v>71</v>
      </c>
      <c r="E16" s="27" t="s">
        <v>302</v>
      </c>
      <c r="F16" s="27" t="s">
        <v>303</v>
      </c>
      <c r="G16" s="86">
        <v>1065.17</v>
      </c>
    </row>
    <row r="17" spans="1:7" ht="15" customHeight="1">
      <c r="A17" s="27" t="s">
        <v>336</v>
      </c>
      <c r="B17" s="81" t="s">
        <v>304</v>
      </c>
      <c r="C17" s="27" t="s">
        <v>305</v>
      </c>
      <c r="D17" s="82" t="s">
        <v>125</v>
      </c>
      <c r="E17" s="27" t="s">
        <v>306</v>
      </c>
      <c r="F17" s="27" t="s">
        <v>307</v>
      </c>
      <c r="G17" s="86">
        <v>604</v>
      </c>
    </row>
    <row r="18" spans="1:7" ht="15" customHeight="1">
      <c r="A18" s="27" t="s">
        <v>328</v>
      </c>
      <c r="B18" s="81" t="s">
        <v>226</v>
      </c>
      <c r="C18" s="27" t="s">
        <v>308</v>
      </c>
      <c r="D18" s="82" t="s">
        <v>71</v>
      </c>
      <c r="E18" s="27" t="s">
        <v>309</v>
      </c>
      <c r="F18" s="84" t="s">
        <v>327</v>
      </c>
      <c r="G18" s="86">
        <v>12896</v>
      </c>
    </row>
    <row r="19" spans="1:7" ht="15" customHeight="1">
      <c r="A19" s="27" t="s">
        <v>337</v>
      </c>
      <c r="B19" s="81" t="s">
        <v>311</v>
      </c>
      <c r="C19" s="27" t="s">
        <v>312</v>
      </c>
      <c r="D19" s="82" t="s">
        <v>125</v>
      </c>
      <c r="E19" s="27" t="s">
        <v>313</v>
      </c>
      <c r="F19" s="27" t="s">
        <v>314</v>
      </c>
      <c r="G19" s="86">
        <v>4000</v>
      </c>
    </row>
    <row r="20" spans="1:7" ht="15" customHeight="1">
      <c r="A20" s="27" t="s">
        <v>338</v>
      </c>
      <c r="B20" s="81" t="s">
        <v>315</v>
      </c>
      <c r="C20" s="27" t="s">
        <v>316</v>
      </c>
      <c r="D20" s="82" t="s">
        <v>125</v>
      </c>
      <c r="E20" s="27" t="s">
        <v>317</v>
      </c>
      <c r="F20" s="27" t="s">
        <v>318</v>
      </c>
      <c r="G20" s="86">
        <v>464.4</v>
      </c>
    </row>
    <row r="21" spans="1:7" ht="15" customHeight="1">
      <c r="A21" s="27" t="s">
        <v>338</v>
      </c>
      <c r="B21" s="81" t="s">
        <v>319</v>
      </c>
      <c r="C21" s="27" t="s">
        <v>316</v>
      </c>
      <c r="D21" s="82" t="s">
        <v>125</v>
      </c>
      <c r="E21" s="27" t="s">
        <v>320</v>
      </c>
      <c r="F21" s="27" t="s">
        <v>318</v>
      </c>
      <c r="G21" s="86">
        <v>8175</v>
      </c>
    </row>
    <row r="22" spans="1:7" ht="15" customHeight="1">
      <c r="A22" s="27" t="s">
        <v>329</v>
      </c>
      <c r="B22" s="81" t="s">
        <v>321</v>
      </c>
      <c r="C22" s="27" t="s">
        <v>316</v>
      </c>
      <c r="D22" s="82" t="s">
        <v>71</v>
      </c>
      <c r="E22" s="27" t="s">
        <v>322</v>
      </c>
      <c r="F22" s="27" t="s">
        <v>310</v>
      </c>
      <c r="G22" s="87">
        <v>4384.8</v>
      </c>
    </row>
    <row r="23" spans="1:7" ht="15" customHeight="1">
      <c r="A23" s="27" t="s">
        <v>329</v>
      </c>
      <c r="B23" s="81" t="s">
        <v>323</v>
      </c>
      <c r="C23" s="27" t="s">
        <v>316</v>
      </c>
      <c r="D23" s="82" t="s">
        <v>326</v>
      </c>
      <c r="E23" s="27" t="s">
        <v>322</v>
      </c>
      <c r="F23" s="27" t="s">
        <v>310</v>
      </c>
      <c r="G23" s="86">
        <v>20960</v>
      </c>
    </row>
    <row r="24" spans="1:7" ht="15" customHeight="1">
      <c r="A24" s="85" t="s">
        <v>330</v>
      </c>
      <c r="B24" s="81" t="s">
        <v>324</v>
      </c>
      <c r="C24" s="27" t="s">
        <v>325</v>
      </c>
      <c r="D24" s="82" t="s">
        <v>174</v>
      </c>
      <c r="E24" s="27" t="s">
        <v>219</v>
      </c>
      <c r="F24" s="27" t="s">
        <v>339</v>
      </c>
      <c r="G24" s="86">
        <v>82412.4</v>
      </c>
    </row>
    <row r="25" spans="1:7" ht="15" customHeight="1">
      <c r="A25" s="61"/>
      <c r="B25" s="61"/>
      <c r="C25" s="61"/>
      <c r="D25" s="61"/>
      <c r="E25" s="61"/>
      <c r="F25" s="45" t="s">
        <v>67</v>
      </c>
      <c r="G25" s="88">
        <f>SUM(G6:G24)</f>
        <v>218035.71</v>
      </c>
    </row>
    <row r="27" ht="15.75">
      <c r="E27" s="89" t="s">
        <v>349</v>
      </c>
    </row>
    <row r="29" spans="1:7" ht="15">
      <c r="A29" s="70"/>
      <c r="B29" s="70"/>
      <c r="C29" s="70"/>
      <c r="D29" s="70"/>
      <c r="E29" s="70"/>
      <c r="F29" s="71"/>
      <c r="G29" s="72"/>
    </row>
    <row r="30" spans="1:7" ht="15.75">
      <c r="A30" s="70"/>
      <c r="B30" s="70"/>
      <c r="C30" s="70"/>
      <c r="D30" s="70"/>
      <c r="E30" s="93" t="s">
        <v>341</v>
      </c>
      <c r="F30" s="92" t="s">
        <v>342</v>
      </c>
      <c r="G30" s="92" t="s">
        <v>347</v>
      </c>
    </row>
    <row r="31" spans="5:7" ht="15.75">
      <c r="E31" s="90" t="s">
        <v>348</v>
      </c>
      <c r="F31" s="90" t="s">
        <v>345</v>
      </c>
      <c r="G31" s="90" t="s">
        <v>346</v>
      </c>
    </row>
    <row r="32" ht="15.75">
      <c r="E32" s="90" t="s">
        <v>344</v>
      </c>
    </row>
    <row r="33" ht="15.75">
      <c r="E33" s="91"/>
    </row>
    <row r="34" ht="15.75">
      <c r="E34" s="91" t="s">
        <v>343</v>
      </c>
    </row>
    <row r="35" ht="15.75">
      <c r="E35" s="92"/>
    </row>
    <row r="36" ht="15.75">
      <c r="E36" s="90"/>
    </row>
    <row r="37" ht="15.75">
      <c r="E37" s="92"/>
    </row>
    <row r="38" ht="15.75">
      <c r="E38" s="92"/>
    </row>
    <row r="39" ht="15.75">
      <c r="E39" s="92"/>
    </row>
    <row r="40" ht="15.75">
      <c r="E40" s="90"/>
    </row>
  </sheetData>
  <sheetProtection/>
  <mergeCells count="1">
    <mergeCell ref="D4:F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simiao</dc:creator>
  <cp:keywords/>
  <dc:description/>
  <cp:lastModifiedBy>financeiro</cp:lastModifiedBy>
  <cp:lastPrinted>2021-02-18T16:50:55Z</cp:lastPrinted>
  <dcterms:created xsi:type="dcterms:W3CDTF">2009-08-20T12:23:31Z</dcterms:created>
  <dcterms:modified xsi:type="dcterms:W3CDTF">2022-10-10T16:47:27Z</dcterms:modified>
  <cp:category/>
  <cp:version/>
  <cp:contentType/>
  <cp:contentStatus/>
</cp:coreProperties>
</file>